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thomasarends/Downloads/"/>
    </mc:Choice>
  </mc:AlternateContent>
  <xr:revisionPtr revIDLastSave="0" documentId="13_ncr:1_{E039AB63-64E9-D64B-83E6-112A3E363A0C}" xr6:coauthVersionLast="47" xr6:coauthVersionMax="47" xr10:uidLastSave="{00000000-0000-0000-0000-000000000000}"/>
  <bookViews>
    <workbookView xWindow="0" yWindow="600" windowWidth="33620" windowHeight="18960" tabRatio="500" activeTab="1" xr2:uid="{00000000-000D-0000-FFFF-FFFF00000000}"/>
  </bookViews>
  <sheets>
    <sheet name="🏠 Start" sheetId="1" r:id="rId1"/>
    <sheet name="📋 Criteria" sheetId="2" r:id="rId2"/>
    <sheet name="💰 Financial Aspect" sheetId="3" r:id="rId3"/>
    <sheet name="🏆 Results" sheetId="4" r:id="rId4"/>
    <sheet name="ℹ️ Inf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7" i="3" l="1"/>
  <c r="H50" i="3"/>
  <c r="G50" i="3"/>
  <c r="F50" i="3"/>
  <c r="E50" i="3"/>
  <c r="D50" i="3"/>
  <c r="C50" i="3"/>
  <c r="H43" i="3"/>
  <c r="G43" i="3"/>
  <c r="F43" i="3"/>
  <c r="E43" i="3"/>
  <c r="D43" i="3"/>
  <c r="C43" i="3"/>
  <c r="H38" i="3"/>
  <c r="G38" i="3"/>
  <c r="G57" i="3" s="1"/>
  <c r="F38" i="3"/>
  <c r="F57" i="3" s="1"/>
  <c r="E38" i="3"/>
  <c r="E57" i="3" s="1"/>
  <c r="D38" i="3"/>
  <c r="D57" i="3" s="1"/>
  <c r="C38" i="3"/>
  <c r="C57" i="3" s="1"/>
  <c r="H28" i="3"/>
  <c r="H30" i="3" s="1"/>
  <c r="G28" i="3"/>
  <c r="G30" i="3" s="1"/>
  <c r="F28" i="3"/>
  <c r="F30" i="3" s="1"/>
  <c r="E28" i="3"/>
  <c r="E30" i="3" s="1"/>
  <c r="D28" i="3"/>
  <c r="D30" i="3" s="1"/>
  <c r="C28" i="3"/>
  <c r="C30" i="3" s="1"/>
  <c r="C54" i="3" s="1"/>
  <c r="C58" i="3" s="1"/>
  <c r="H8" i="3"/>
  <c r="H61" i="3" s="1"/>
  <c r="G8" i="3"/>
  <c r="G61" i="3" s="1"/>
  <c r="F8" i="3"/>
  <c r="E8" i="3"/>
  <c r="D8" i="3"/>
  <c r="C8" i="3"/>
  <c r="O4" i="2"/>
  <c r="C14" i="4" s="1"/>
  <c r="N4" i="2"/>
  <c r="C13" i="4" s="1"/>
  <c r="M4" i="2"/>
  <c r="C12" i="4" s="1"/>
  <c r="L4" i="2"/>
  <c r="C11" i="4" s="1"/>
  <c r="K4" i="2"/>
  <c r="C10" i="4" s="1"/>
  <c r="J4" i="2"/>
  <c r="C9" i="4" s="1"/>
  <c r="I4" i="2"/>
  <c r="C8" i="4" s="1"/>
  <c r="H4" i="2"/>
  <c r="C7" i="4" s="1"/>
  <c r="G4" i="2"/>
  <c r="C6" i="4" s="1"/>
  <c r="F4" i="2"/>
  <c r="C5" i="4" s="1"/>
  <c r="O3" i="2"/>
  <c r="B14" i="4" s="1"/>
  <c r="N3" i="2"/>
  <c r="B13" i="4" s="1"/>
  <c r="M3" i="2"/>
  <c r="B12" i="4" s="1"/>
  <c r="L3" i="2"/>
  <c r="B11" i="4" s="1"/>
  <c r="K3" i="2"/>
  <c r="B10" i="4" s="1"/>
  <c r="J3" i="2"/>
  <c r="B9" i="4" s="1"/>
  <c r="I3" i="2"/>
  <c r="B8" i="4" s="1"/>
  <c r="H3" i="2"/>
  <c r="B7" i="4" s="1"/>
  <c r="D7" i="4" s="1"/>
  <c r="G3" i="2"/>
  <c r="B6" i="4" s="1"/>
  <c r="F3" i="2"/>
  <c r="B5" i="4" s="1"/>
  <c r="C61" i="3" l="1"/>
  <c r="E31" i="3"/>
  <c r="E54" i="3"/>
  <c r="E58" i="3" s="1"/>
  <c r="D6" i="4"/>
  <c r="D9" i="4"/>
  <c r="D54" i="3"/>
  <c r="D58" i="3" s="1"/>
  <c r="D61" i="3"/>
  <c r="D31" i="3"/>
  <c r="F31" i="3"/>
  <c r="F54" i="3"/>
  <c r="F58" i="3" s="1"/>
  <c r="D8" i="4"/>
  <c r="C67" i="3"/>
  <c r="C69" i="3"/>
  <c r="C62" i="3"/>
  <c r="C66" i="3"/>
  <c r="C68" i="3"/>
  <c r="C65" i="3"/>
  <c r="G66" i="3"/>
  <c r="G68" i="3"/>
  <c r="G65" i="3"/>
  <c r="G67" i="3"/>
  <c r="G69" i="3"/>
  <c r="D5" i="4"/>
  <c r="H31" i="3"/>
  <c r="H54" i="3"/>
  <c r="H58" i="3" s="1"/>
  <c r="H62" i="3" s="1"/>
  <c r="D10" i="4"/>
  <c r="D13" i="4"/>
  <c r="H66" i="3"/>
  <c r="H68" i="3"/>
  <c r="H65" i="3"/>
  <c r="H67" i="3"/>
  <c r="H69" i="3"/>
  <c r="G31" i="3"/>
  <c r="G54" i="3"/>
  <c r="G58" i="3" s="1"/>
  <c r="G62" i="3" s="1"/>
  <c r="D11" i="4"/>
  <c r="D12" i="4"/>
  <c r="E61" i="3"/>
  <c r="D14" i="4"/>
  <c r="F61" i="3"/>
  <c r="C31" i="3"/>
  <c r="G8" i="4" l="1"/>
  <c r="G5" i="4"/>
  <c r="G13" i="4"/>
  <c r="G9" i="4"/>
  <c r="G10" i="4"/>
  <c r="G11" i="4"/>
  <c r="G6" i="4"/>
  <c r="G12" i="4"/>
  <c r="D67" i="3"/>
  <c r="D69" i="3"/>
  <c r="D62" i="3"/>
  <c r="D66" i="3"/>
  <c r="D68" i="3"/>
  <c r="D65" i="3"/>
  <c r="F69" i="3"/>
  <c r="F62" i="3"/>
  <c r="F66" i="3"/>
  <c r="F68" i="3"/>
  <c r="F65" i="3"/>
  <c r="F67" i="3"/>
  <c r="G14" i="4"/>
  <c r="E69" i="3"/>
  <c r="E62" i="3"/>
  <c r="E66" i="3"/>
  <c r="E68" i="3"/>
  <c r="E65" i="3"/>
  <c r="E67" i="3"/>
  <c r="G7" i="4"/>
</calcChain>
</file>

<file path=xl/sharedStrings.xml><?xml version="1.0" encoding="utf-8"?>
<sst xmlns="http://schemas.openxmlformats.org/spreadsheetml/2006/main" count="2531" uniqueCount="548">
  <si>
    <t>OTSM — ALM/PLM Tool Decision Matrix</t>
  </si>
  <si>
    <t>Organisation, Technologie und Service Management</t>
  </si>
  <si>
    <t>The only platform that consolidates 9+ enterprise tools into one unified system</t>
  </si>
  <si>
    <t>HOW TO USE THIS MATRIX</t>
  </si>
  <si>
    <t>📋  Criteria Sheet</t>
  </si>
  <si>
    <t>Evaluate each feature. Mark Yes / Partial / No for your candidate tools. KO criteria are pre-flagged.</t>
  </si>
  <si>
    <t>💰  Financial Aspect</t>
  </si>
  <si>
    <t>Enter license, hosting, and implementation costs from vendor quotes. ROI is calculated automatically.</t>
  </si>
  <si>
    <t>📈  Benefit Calculation</t>
  </si>
  <si>
    <t>Estimate time savings and quality improvements to quantify your business case.</t>
  </si>
  <si>
    <t>🏆  Results</t>
  </si>
  <si>
    <t>Weighted scoring dashboard — automatic ranking of all tools.</t>
  </si>
  <si>
    <t>ℹ️   OTSM Column</t>
  </si>
  <si>
    <t>Pre-filled with OTSM capabilities. Green = Included. Yellow = Roadmap. Red = Out of scope.</t>
  </si>
  <si>
    <t>💡  Tip</t>
  </si>
  <si>
    <t>KO criteria (Yes column) = automatic disqualifier if a tool answers 'No'. Focus there first.</t>
  </si>
  <si>
    <t>OTSM MODULES INCLUDED — REPLACES THESE TOOLS</t>
  </si>
  <si>
    <t>✓ Requirements Engineering</t>
  </si>
  <si>
    <t>→ Replaces: IBM DOORS / Polarion / Codebeamer</t>
  </si>
  <si>
    <t>SOPHIST/INCOSE compliant, bottom-up methodology</t>
  </si>
  <si>
    <t>✓ FMEA (D/S/P/B-FMEA)</t>
  </si>
  <si>
    <t>→ Replaces: APIS IQ-Software / Xfmea / CareFMEA</t>
  </si>
  <si>
    <t>D-FMEA, S-FMEA, P-FMEA, B-FMEA — all in one</t>
  </si>
  <si>
    <t>✓ Compliance / GRC</t>
  </si>
  <si>
    <t>→ Replaces: SAP GRC / Navex / separate tools</t>
  </si>
  <si>
    <t>ISO 26262, ASPICE, NIS2, DORA, EU AI Act, ISO 27001</t>
  </si>
  <si>
    <t>✓ Project &amp; Resource Management</t>
  </si>
  <si>
    <t>→ Replaces: MS Project / Primavera / Planview</t>
  </si>
  <si>
    <t>SimulationEngine — schedule + capacity simulation</t>
  </si>
  <si>
    <t>✓ Test Management</t>
  </si>
  <si>
    <t>→ Replaces: HP ALM / Zephyr / TestRail</t>
  </si>
  <si>
    <t>Test cases, test runs, traceability</t>
  </si>
  <si>
    <t>✓ ISMS</t>
  </si>
  <si>
    <t>→ Replaces: IBM OpenPages / Archer / Navex</t>
  </si>
  <si>
    <t>ISMS audits, incidents, BCP, policies</t>
  </si>
  <si>
    <t>✓ Business Planning</t>
  </si>
  <si>
    <t>→ Replaces: Separate BI tools / Excel</t>
  </si>
  <si>
    <t>Business Plans, PEST, SWOT, Canvas, ROI</t>
  </si>
  <si>
    <t>✓ Wiki / Documentation</t>
  </si>
  <si>
    <t>→ Replaces: Confluence / SharePoint</t>
  </si>
  <si>
    <t>Auto-generated docs from engineering work</t>
  </si>
  <si>
    <t>✓ Task Management</t>
  </si>
  <si>
    <t>→ Replaces: Jira / Azure DevOps</t>
  </si>
  <si>
    <t>Kanban, task boards, release management</t>
  </si>
  <si>
    <t>✓ Local AI</t>
  </si>
  <si>
    <t>→ Replaces: ChatGPT / Azure OpenAI (cloud)</t>
  </si>
  <si>
    <t>On-premise Ollama — data never leaves company</t>
  </si>
  <si>
    <t>OTSM — ALM/PLM Feature Decision Matrix</t>
  </si>
  <si>
    <t>Rate each tool: Yes = Full support | Partial = Limited/addon required | No = Not supported | N/A = Not applicable</t>
  </si>
  <si>
    <t>Overall Coverage Score</t>
  </si>
  <si>
    <t>KO Criteria — 'No' count (= disqualifier)</t>
  </si>
  <si>
    <t>Feature / Criterion</t>
  </si>
  <si>
    <t>Module</t>
  </si>
  <si>
    <t>KO?</t>
  </si>
  <si>
    <t>Needs?</t>
  </si>
  <si>
    <t>Priority (1-5)</t>
  </si>
  <si>
    <t>OTSM</t>
  </si>
  <si>
    <t>Jira</t>
  </si>
  <si>
    <t>IBM DOORS</t>
  </si>
  <si>
    <t>Polarion</t>
  </si>
  <si>
    <t>Codebeamer</t>
  </si>
  <si>
    <t>PTC Integrity</t>
  </si>
  <si>
    <t>HP Quality Center</t>
  </si>
  <si>
    <t>Teamcenter</t>
  </si>
  <si>
    <t>MS Project + ADO</t>
  </si>
  <si>
    <t>Your Tool</t>
  </si>
  <si>
    <t>OTSM
Score %</t>
  </si>
  <si>
    <t>OTSM Notes</t>
  </si>
  <si>
    <t>COLOR LEGEND:</t>
  </si>
  <si>
    <t>Yes</t>
  </si>
  <si>
    <t>Partial</t>
  </si>
  <si>
    <t>No</t>
  </si>
  <si>
    <t>N/A</t>
  </si>
  <si>
    <t>👆  Fill in 'Your Tool' column. KO-marked rows are critical — a 'No' answer is an automatic disqualifier.</t>
  </si>
  <si>
    <t xml:space="preserve">  FOUNDATION</t>
  </si>
  <si>
    <t>Full integrated ALM/PLM Platform</t>
  </si>
  <si>
    <t>Foundation</t>
  </si>
  <si>
    <t>Single platform, no tool-hopping</t>
  </si>
  <si>
    <t>Business Support (Strategy, Planning)</t>
  </si>
  <si>
    <t>Business Plans, PEST, SWOT, Portfolio</t>
  </si>
  <si>
    <t>On-premise / Own Server installable</t>
  </si>
  <si>
    <t>German RZ, DSGVO-konform</t>
  </si>
  <si>
    <t>GDPR / DSGVO compliant</t>
  </si>
  <si>
    <t>German hosting, data sovereignty</t>
  </si>
  <si>
    <t>Multi-tenant architecture</t>
  </si>
  <si>
    <t>Full tenant isolation enforced</t>
  </si>
  <si>
    <t>Role-based access rights</t>
  </si>
  <si>
    <t>Keycloak planned, current auth active</t>
  </si>
  <si>
    <t>Element-based access rights</t>
  </si>
  <si>
    <t>Per-node granular access</t>
  </si>
  <si>
    <t>Field-based access rights</t>
  </si>
  <si>
    <t>Post-Beta roadmap</t>
  </si>
  <si>
    <t>Status-based access rights</t>
  </si>
  <si>
    <t>Multi-user editing (concurrent)</t>
  </si>
  <si>
    <t>Real-time collaborative editing</t>
  </si>
  <si>
    <t>Full web frontend (no desktop app)</t>
  </si>
  <si>
    <t>100% browser-based</t>
  </si>
  <si>
    <t>Multilingual support (6 languages)</t>
  </si>
  <si>
    <t>DE, EN, ZH, RU, ES, FR</t>
  </si>
  <si>
    <t>Mobile / Tablet support</t>
  </si>
  <si>
    <t>Responsive design</t>
  </si>
  <si>
    <t>LDAP / SSO support</t>
  </si>
  <si>
    <t>Keycloak end-April</t>
  </si>
  <si>
    <t>Wiki / Knowledge repository</t>
  </si>
  <si>
    <t>Integrated OTSM Wiki</t>
  </si>
  <si>
    <t>Dashboards &amp; KPI views</t>
  </si>
  <si>
    <t>Engineering + Compliance dashboards</t>
  </si>
  <si>
    <t>Advanced reporting &amp; export</t>
  </si>
  <si>
    <t>Word, PDF, Excel, doc-pipeline</t>
  </si>
  <si>
    <t>Adaptable workflows</t>
  </si>
  <si>
    <t>Process modelling included</t>
  </si>
  <si>
    <t>API (REST / OpenAPI)</t>
  </si>
  <si>
    <t>Fastify REST API, full OpenAPI</t>
  </si>
  <si>
    <t>Audit trail / Change history</t>
  </si>
  <si>
    <t>entity_history, all modules</t>
  </si>
  <si>
    <t xml:space="preserve">  REQUIREMENTS ENGINEERING</t>
  </si>
  <si>
    <t>Requirements management (incl. hierarchy)</t>
  </si>
  <si>
    <t>Requirements</t>
  </si>
  <si>
    <t>SOPHIST/INCOSE-compliant</t>
  </si>
  <si>
    <t>Bottom-up requirements (characteristics → functions)</t>
  </si>
  <si>
    <t>OTSM unique differentiator</t>
  </si>
  <si>
    <t>Requirement traceability (full chain)</t>
  </si>
  <si>
    <t>End-to-end traceability</t>
  </si>
  <si>
    <t>Customer requirements management</t>
  </si>
  <si>
    <t>Dedicated module</t>
  </si>
  <si>
    <t>Internal requirements management</t>
  </si>
  <si>
    <t>Project-scoped templates</t>
  </si>
  <si>
    <t>Requirement templates / types</t>
  </si>
  <si>
    <t>Templatemanagement</t>
  </si>
  <si>
    <t>Requirement components / attributes</t>
  </si>
  <si>
    <t>Characteristics, functions, nodes</t>
  </si>
  <si>
    <t>Baselines / recovery / versioning</t>
  </si>
  <si>
    <t>Baseline compare &amp; restore</t>
  </si>
  <si>
    <t>Impact analysis / Change impact</t>
  </si>
  <si>
    <t>Change Impact Analysis</t>
  </si>
  <si>
    <t>Change request management</t>
  </si>
  <si>
    <t>Engineering change requests</t>
  </si>
  <si>
    <t>V-Model development support</t>
  </si>
  <si>
    <t>V-Model, ASPICE ready</t>
  </si>
  <si>
    <t>Agile (Epic, User Story, Backlog)</t>
  </si>
  <si>
    <t>Epic, User Story, INCOSE nodes</t>
  </si>
  <si>
    <t>ReqIF import/export</t>
  </si>
  <si>
    <t>Document export (Word/PDF/Excel)</t>
  </si>
  <si>
    <t>Doc-pipeline, all formats</t>
  </si>
  <si>
    <t>SysML / ARCADIA visualization</t>
  </si>
  <si>
    <t>Semantic search (AI-based)</t>
  </si>
  <si>
    <t>pgvector + nomic-embed-text</t>
  </si>
  <si>
    <t xml:space="preserve">  FMEA</t>
  </si>
  <si>
    <t>D-FMEA (Design FMEA)</t>
  </si>
  <si>
    <t>FMEA</t>
  </si>
  <si>
    <t>Full D-FMEA module</t>
  </si>
  <si>
    <t>S-FMEA (System FMEA)</t>
  </si>
  <si>
    <t>Full S-FMEA module</t>
  </si>
  <si>
    <t>P-FMEA (Process FMEA)</t>
  </si>
  <si>
    <t>P-FMEA, 4M auto-create</t>
  </si>
  <si>
    <t>B-FMEA (Boundary FMEA)</t>
  </si>
  <si>
    <t>B-FMEA module</t>
  </si>
  <si>
    <t>FMEA linked to requirements chain</t>
  </si>
  <si>
    <t>P-FMEA uses Requirements system as base</t>
  </si>
  <si>
    <t>FMEA-XML import</t>
  </si>
  <si>
    <t>HARA / Safety Cases</t>
  </si>
  <si>
    <t>ISO 26262 FMEA compliance</t>
  </si>
  <si>
    <t>Trusted tool support</t>
  </si>
  <si>
    <t>FMEA failure chain (Cause→Failure→Effect)</t>
  </si>
  <si>
    <t>Full causality chain</t>
  </si>
  <si>
    <t xml:space="preserve">  COMPLIANCE &amp; GRC</t>
  </si>
  <si>
    <t>ISO 26262 compliance mapping</t>
  </si>
  <si>
    <t>Compliance</t>
  </si>
  <si>
    <t>Full mapping</t>
  </si>
  <si>
    <t>ASPICE compliance</t>
  </si>
  <si>
    <t>A-SPICE process assessment</t>
  </si>
  <si>
    <t>NIS2 compliance</t>
  </si>
  <si>
    <t>NIS2 GRC module</t>
  </si>
  <si>
    <t>DORA compliance</t>
  </si>
  <si>
    <t>DORA GRC module</t>
  </si>
  <si>
    <t>EU AI Act compliance</t>
  </si>
  <si>
    <t>AI Act mapping</t>
  </si>
  <si>
    <t>ISO 27001 / ISMS</t>
  </si>
  <si>
    <t>Full ISMS module</t>
  </si>
  <si>
    <t>ISMS Audits</t>
  </si>
  <si>
    <t>Audit management</t>
  </si>
  <si>
    <t>ISMS Incidents management</t>
  </si>
  <si>
    <t>Incident tracking</t>
  </si>
  <si>
    <t>Business Continuity Planning (BCP)</t>
  </si>
  <si>
    <t>BCP module</t>
  </si>
  <si>
    <t>Compliance document management</t>
  </si>
  <si>
    <t>Mitgeltende Unterlagen</t>
  </si>
  <si>
    <t>Cross-standard compliance mapping (automatic)</t>
  </si>
  <si>
    <t>OTSM unique: auto-mapping across standards</t>
  </si>
  <si>
    <t>Risk management (integrated)</t>
  </si>
  <si>
    <t>Risk management module</t>
  </si>
  <si>
    <t>Upstream change notification (standard updates)</t>
  </si>
  <si>
    <t>Upstream change notification pattern</t>
  </si>
  <si>
    <t xml:space="preserve">  PROJECT &amp; RESOURCE MANAGEMENT</t>
  </si>
  <si>
    <t>Project planning (Gantt, milestones)</t>
  </si>
  <si>
    <t>Project Mgmt</t>
  </si>
  <si>
    <t>Project planning module</t>
  </si>
  <si>
    <t>Resource management</t>
  </si>
  <si>
    <t>Resource allocation</t>
  </si>
  <si>
    <t>Simulation engine (schedule + capacity)</t>
  </si>
  <si>
    <t>HEILIGTUM — unique differentiator</t>
  </si>
  <si>
    <t>Activity / Work breakdown structure</t>
  </si>
  <si>
    <t>ActivityCalculator</t>
  </si>
  <si>
    <t>Work products management</t>
  </si>
  <si>
    <t>Work Products CRUD</t>
  </si>
  <si>
    <t>Task management (Kanban board + list)</t>
  </si>
  <si>
    <t>Kanban + list views</t>
  </si>
  <si>
    <t>Warehouse / inventory scheduling</t>
  </si>
  <si>
    <t>Warehouse scheduling module</t>
  </si>
  <si>
    <t>Portfolio planning</t>
  </si>
  <si>
    <t>Portfolio management</t>
  </si>
  <si>
    <t>Release management</t>
  </si>
  <si>
    <t>Release versioning</t>
  </si>
  <si>
    <t>Monte Carlo simulation</t>
  </si>
  <si>
    <t xml:space="preserve">  TEST MANAGEMENT</t>
  </si>
  <si>
    <t>Test case management</t>
  </si>
  <si>
    <t>Test Mgmt</t>
  </si>
  <si>
    <t>Test management module</t>
  </si>
  <si>
    <t>Test planning</t>
  </si>
  <si>
    <t>Test plans</t>
  </si>
  <si>
    <t>Test run management</t>
  </si>
  <si>
    <t>Test runs + wizard</t>
  </si>
  <si>
    <t>Test-to-requirement traceability</t>
  </si>
  <si>
    <t>Requirement-link per testcase</t>
  </si>
  <si>
    <t>Defect / bug report management</t>
  </si>
  <si>
    <t>Engineering bug reports</t>
  </si>
  <si>
    <t xml:space="preserve">  COLLABORATION &amp; DATA INTEGRITY</t>
  </si>
  <si>
    <t>Work Once, Use Many (single source of truth)</t>
  </si>
  <si>
    <t>Collaboration</t>
  </si>
  <si>
    <t>Core OTSM philosophy — data created once, used everywhere</t>
  </si>
  <si>
    <t>Documentation auto-generated from work</t>
  </si>
  <si>
    <t>Doc-pipeline: tests → Word/PDF/Excel</t>
  </si>
  <si>
    <t>Cross-module data integrity (requirements↔FMEA↔compliance)</t>
  </si>
  <si>
    <t>Unified data model, no silos</t>
  </si>
  <si>
    <t>Supplier collaboration / partner management</t>
  </si>
  <si>
    <t>Partner management module</t>
  </si>
  <si>
    <t>Multi-site / multi-team support</t>
  </si>
  <si>
    <t>Multi-tenant, multi-site</t>
  </si>
  <si>
    <t>Voting / approval workflows on issues</t>
  </si>
  <si>
    <t>Workflow engine</t>
  </si>
  <si>
    <t>Comment &amp; review threads</t>
  </si>
  <si>
    <t>Collaborative review</t>
  </si>
  <si>
    <t>Notifications (upstream changes, alerts)</t>
  </si>
  <si>
    <t>Upstream change notification</t>
  </si>
  <si>
    <t>Process landscape / process modelling</t>
  </si>
  <si>
    <t>Process Landscape module</t>
  </si>
  <si>
    <t>Competency matrix (roles &amp; skills)</t>
  </si>
  <si>
    <t>Theory of Constraints detection</t>
  </si>
  <si>
    <t>Data sovereignty (no cloud lock-in)</t>
  </si>
  <si>
    <t>Local AI, German hosting, own server</t>
  </si>
  <si>
    <t>Eliminates need for 9+ separate tools</t>
  </si>
  <si>
    <t>IBM DOORS + Polarion + Jira + Confluence + MS Project + FMEA + GRC + ISMS + Test Mgmt</t>
  </si>
  <si>
    <t xml:space="preserve">  AI &amp; AUTOMATION</t>
  </si>
  <si>
    <t>Local AI (no data leaves company)</t>
  </si>
  <si>
    <t>AI</t>
  </si>
  <si>
    <t>Ollama, llama3.2, nomic-embed-text — on-premise</t>
  </si>
  <si>
    <t>AI-based semantic search</t>
  </si>
  <si>
    <t>pgvector embeddings</t>
  </si>
  <si>
    <t>AI requirement extraction</t>
  </si>
  <si>
    <t>AI extraction routes</t>
  </si>
  <si>
    <t>AI suggestion engine</t>
  </si>
  <si>
    <t>Suggestion service</t>
  </si>
  <si>
    <t>LiteLLM abstraction (provider-agnostic)</t>
  </si>
  <si>
    <t>AI_PROVIDER config — Ollama, LiteLLM, OpenAI-compatible</t>
  </si>
  <si>
    <t>Business intelligence / analytics</t>
  </si>
  <si>
    <t>Process Mining, analytics</t>
  </si>
  <si>
    <t>Automation of repetitive tasks</t>
  </si>
  <si>
    <t>Query Builder, Form Builder</t>
  </si>
  <si>
    <t xml:space="preserve">  INDUSTRY &amp; STANDARDS SUPPORT</t>
  </si>
  <si>
    <t>Automotive development (ISO 26262, ASPICE)</t>
  </si>
  <si>
    <t>Industry</t>
  </si>
  <si>
    <t>Full support</t>
  </si>
  <si>
    <t>Aerospace development</t>
  </si>
  <si>
    <t>Aerospace module</t>
  </si>
  <si>
    <t>Medical development (IEC 62304)</t>
  </si>
  <si>
    <t>Post-Beta</t>
  </si>
  <si>
    <t>Industrial / manufacturing</t>
  </si>
  <si>
    <t>Manufacturing target market</t>
  </si>
  <si>
    <t>Mid-market focus (50–500 employees)</t>
  </si>
  <si>
    <t>Primary target segment</t>
  </si>
  <si>
    <t>Trusted tool per ISO 26262 / 61508</t>
  </si>
  <si>
    <t>Compliance mapping active</t>
  </si>
  <si>
    <t xml:space="preserve">  DEPLOYMENT &amp; OPERATIONS</t>
  </si>
  <si>
    <t>On-premise deployment</t>
  </si>
  <si>
    <t>Deployment</t>
  </si>
  <si>
    <t>German RZ, own data center</t>
  </si>
  <si>
    <t>Cloud deployment option</t>
  </si>
  <si>
    <t>Configurable</t>
  </si>
  <si>
    <t>Server administration by local IT</t>
  </si>
  <si>
    <t>Standard PostgreSQL/Node stack</t>
  </si>
  <si>
    <t>Local configuration without vendor</t>
  </si>
  <si>
    <t>Full self-service admin</t>
  </si>
  <si>
    <t>Scalable architecture</t>
  </si>
  <si>
    <t>Proxmox, VM-based scaling</t>
  </si>
  <si>
    <t>PostgreSQL database (open standard)</t>
  </si>
  <si>
    <t>No proprietary DB</t>
  </si>
  <si>
    <t>Docker / container ready</t>
  </si>
  <si>
    <t>Containerized deployment</t>
  </si>
  <si>
    <t>Purchase license (not SaaS-only)</t>
  </si>
  <si>
    <t>Flexible licensing</t>
  </si>
  <si>
    <t>Annual support included</t>
  </si>
  <si>
    <t>German support</t>
  </si>
  <si>
    <t xml:space="preserve">  QUALITY MANAGEMENT</t>
  </si>
  <si>
    <t>Quality Management System (QMS)</t>
  </si>
  <si>
    <t>Quality</t>
  </si>
  <si>
    <t>Integrated QMS module</t>
  </si>
  <si>
    <t>Quality gates &amp; checklists</t>
  </si>
  <si>
    <t>Quality gates per process step</t>
  </si>
  <si>
    <t>Non-conformance management (NCR)</t>
  </si>
  <si>
    <t>Defect + NCR tracking</t>
  </si>
  <si>
    <t>Corrective &amp; Preventive Actions (CAPA)</t>
  </si>
  <si>
    <t>CAPA management</t>
  </si>
  <si>
    <t>8D Problem Solving</t>
  </si>
  <si>
    <t>Lessons Learned repository</t>
  </si>
  <si>
    <t>Wiki + entity history</t>
  </si>
  <si>
    <t>Quality KPIs &amp; dashboards</t>
  </si>
  <si>
    <t>Quality dashboard</t>
  </si>
  <si>
    <t>Audit management (quality audits)</t>
  </si>
  <si>
    <t>ISMS + quality audits</t>
  </si>
  <si>
    <t>Supplier quality management</t>
  </si>
  <si>
    <t>Partner + quality integration</t>
  </si>
  <si>
    <t>Document control (revision management)</t>
  </si>
  <si>
    <t>Baselines + revision control</t>
  </si>
  <si>
    <t>Work instruction management</t>
  </si>
  <si>
    <t>Process steps + work products</t>
  </si>
  <si>
    <t xml:space="preserve">  COMPLIANCE &amp; GRC — STANDARDS COVERAGE</t>
  </si>
  <si>
    <t>ISO 9001 Quality compliance</t>
  </si>
  <si>
    <t>Quality management mapping</t>
  </si>
  <si>
    <t>ISO 14001 Environmental compliance</t>
  </si>
  <si>
    <t>ISO 45001 Occupational health &amp; safety</t>
  </si>
  <si>
    <t>TISAX (automotive information security)</t>
  </si>
  <si>
    <t>ISMS + TISAX mapping</t>
  </si>
  <si>
    <t>IEC 62443 (Industrial cybersecurity)</t>
  </si>
  <si>
    <t>GDPR / DSGVO compliance management</t>
  </si>
  <si>
    <t>German hosting + ISMS</t>
  </si>
  <si>
    <t>Regulatory document management</t>
  </si>
  <si>
    <t>Compliance status tracking (real-time)</t>
  </si>
  <si>
    <t>Compliance dashboard</t>
  </si>
  <si>
    <t>Evidence collection for audits (auto)</t>
  </si>
  <si>
    <t>Auto-generated from engineering work</t>
  </si>
  <si>
    <t>Norm chat / AI-assisted norm lookup</t>
  </si>
  <si>
    <t>NormenChat — AI Q&amp;A on standards</t>
  </si>
  <si>
    <t xml:space="preserve">  BUSINESS PROCESSES &amp; PROCESS MINING</t>
  </si>
  <si>
    <t>Process landscape / process map</t>
  </si>
  <si>
    <t>Process</t>
  </si>
  <si>
    <t>Process modelling (BPMN-style)</t>
  </si>
  <si>
    <t>Process modelling module</t>
  </si>
  <si>
    <t>Process Mining (automated discovery)</t>
  </si>
  <si>
    <t>Process Mining module</t>
  </si>
  <si>
    <t>Process simulation &amp; bottleneck analysis</t>
  </si>
  <si>
    <t>ActivityCalculator + SimulationEngine</t>
  </si>
  <si>
    <t>Process performance KPIs</t>
  </si>
  <si>
    <t>Process KPI dashboards</t>
  </si>
  <si>
    <t>Recurring tasks / process automation</t>
  </si>
  <si>
    <t>Recurring task management</t>
  </si>
  <si>
    <t>Workflow engine (configurable)</t>
  </si>
  <si>
    <t>Adaptive workflows per process step</t>
  </si>
  <si>
    <t>Process variant management</t>
  </si>
  <si>
    <t>Variants in process model</t>
  </si>
  <si>
    <t>Cross-departmental process integration</t>
  </si>
  <si>
    <t>Multi-department tenant model</t>
  </si>
  <si>
    <t>Activity &amp; task scheduling</t>
  </si>
  <si>
    <t>ActivityCalculator — work packages + scheduling</t>
  </si>
  <si>
    <t xml:space="preserve">  COMPETENCE MANAGEMENT</t>
  </si>
  <si>
    <t>Competency matrix (roles × skills)</t>
  </si>
  <si>
    <t>Competence</t>
  </si>
  <si>
    <t>Competency Matrix module</t>
  </si>
  <si>
    <t>Role management &amp; definitions</t>
  </si>
  <si>
    <t>Role management module</t>
  </si>
  <si>
    <t>Person / employee profiles</t>
  </si>
  <si>
    <t>Person management</t>
  </si>
  <si>
    <t>Skill gap analysis</t>
  </si>
  <si>
    <t>Training needs management</t>
  </si>
  <si>
    <t>Resource allocation by competency</t>
  </si>
  <si>
    <t>Resource management + roles</t>
  </si>
  <si>
    <t>Org chart / department &amp; location structure</t>
  </si>
  <si>
    <t>Departments + locations module</t>
  </si>
  <si>
    <t>Access rights per role &amp; person</t>
  </si>
  <si>
    <t>Role-based + element-based access</t>
  </si>
  <si>
    <t xml:space="preserve">  STRATEGY &amp; BUSINESS MANAGEMENT</t>
  </si>
  <si>
    <t>Strategy management (OKR, goals)</t>
  </si>
  <si>
    <t>Strategy</t>
  </si>
  <si>
    <t>Strategy module</t>
  </si>
  <si>
    <t>Business case management</t>
  </si>
  <si>
    <t>Business case CRUD + lifecycle</t>
  </si>
  <si>
    <t>Innovation hub / idea management</t>
  </si>
  <si>
    <t>Innovation hub + ideas module</t>
  </si>
  <si>
    <t>Idea scoring &amp; portfolio selection</t>
  </si>
  <si>
    <t>Governance: idea → business plan</t>
  </si>
  <si>
    <t>Governance workflow (idea→plan→approval)</t>
  </si>
  <si>
    <t>Full governance workflow</t>
  </si>
  <si>
    <t>Governance statistics &amp; reporting</t>
  </si>
  <si>
    <t>Governance statistics dashboard</t>
  </si>
  <si>
    <t>PEST analysis (macro environment)</t>
  </si>
  <si>
    <t>PEST analysis — Political/Economic/Social/Tech</t>
  </si>
  <si>
    <t>SWOT analysis</t>
  </si>
  <si>
    <t>SWOT module</t>
  </si>
  <si>
    <t>Market analysis &amp; competitor tracking</t>
  </si>
  <si>
    <t>Market analysis + competitor module</t>
  </si>
  <si>
    <t>Business Model Canvas</t>
  </si>
  <si>
    <t>Business Plan Canvas module</t>
  </si>
  <si>
    <t>Financial planning &amp; forecasting</t>
  </si>
  <si>
    <t>Revenue plan, capital plan, ROI</t>
  </si>
  <si>
    <t>Investment planning (CAPEX/OPEX)</t>
  </si>
  <si>
    <t>Invest module</t>
  </si>
  <si>
    <t>Staff cost planning</t>
  </si>
  <si>
    <t>StaffCostsPlan module</t>
  </si>
  <si>
    <t>Revenue plan &amp; manufacturing plan</t>
  </si>
  <si>
    <t>RevenuePlan + ManufacturingPlan</t>
  </si>
  <si>
    <t>Operating costs planning</t>
  </si>
  <si>
    <t>OperatingCostsPlan module</t>
  </si>
  <si>
    <t>Valuation &amp; ROI calculation</t>
  </si>
  <si>
    <t>ValuationRoiPlan module</t>
  </si>
  <si>
    <t>Portfolio management (ideas + projects)</t>
  </si>
  <si>
    <t>Portfolio planning module</t>
  </si>
  <si>
    <t xml:space="preserve">  KEY INTEGRATIONS</t>
  </si>
  <si>
    <t>REST API / Open API</t>
  </si>
  <si>
    <t>Integration</t>
  </si>
  <si>
    <t>Full REST API</t>
  </si>
  <si>
    <t>Git integration</t>
  </si>
  <si>
    <t>SCM integration</t>
  </si>
  <si>
    <t>GitHub / GitLab integration</t>
  </si>
  <si>
    <t>Microsoft Office export (Word/Excel/PPT)</t>
  </si>
  <si>
    <t>Doc-pipeline output</t>
  </si>
  <si>
    <t>PDF export / generation</t>
  </si>
  <si>
    <t>Doc-pipeline PDF</t>
  </si>
  <si>
    <t>AUTOSAR XML import/export</t>
  </si>
  <si>
    <t>Matlab/Simulink integration</t>
  </si>
  <si>
    <t>ERP integration (MES, SAP)</t>
  </si>
  <si>
    <t>API-based, Post-Beta</t>
  </si>
  <si>
    <t>Confluence replacement (built-in Wiki)</t>
  </si>
  <si>
    <t>OTSM Wiki replaces Confluence</t>
  </si>
  <si>
    <t>Jira replacement (built-in task mgmt)</t>
  </si>
  <si>
    <t>Task Board + FMEA + Requirements</t>
  </si>
  <si>
    <t>MS Project replacement (built-in PM)</t>
  </si>
  <si>
    <t>SimulationEngine + Project Planning</t>
  </si>
  <si>
    <t>Financial Comparison — Total Cost of Ownership</t>
  </si>
  <si>
    <t>🔵 Blue = Input (fill in from vendor quotes)   ⚫ Black = Auto-calculated   All values in EUR</t>
  </si>
  <si>
    <t>Cost Item</t>
  </si>
  <si>
    <t>Parameter / Unit</t>
  </si>
  <si>
    <t>Notes</t>
  </si>
  <si>
    <t xml:space="preserve">  1. INFRASTRUCTURE &amp; SERVER COSTS</t>
  </si>
  <si>
    <t>Server cost per server (€)</t>
  </si>
  <si>
    <t>€ / server</t>
  </si>
  <si>
    <t>Number of servers</t>
  </si>
  <si>
    <t>count</t>
  </si>
  <si>
    <t>Other hardware / infrastructure costs (€)</t>
  </si>
  <si>
    <t>one-time €</t>
  </si>
  <si>
    <t>▶ Total Infrastructure Costs</t>
  </si>
  <si>
    <t xml:space="preserve">  2. LICENSE COSTS   (fill in from vendor quote — per license type)</t>
  </si>
  <si>
    <t>Total licenses needed (#)</t>
  </si>
  <si>
    <t>total users</t>
  </si>
  <si>
    <t xml:space="preserve">    License Type 1 — Named User (count) — count</t>
  </si>
  <si>
    <t>Named seats</t>
  </si>
  <si>
    <t xml:space="preserve">    License Type 1 — Named User (count) — price / license (€)</t>
  </si>
  <si>
    <t>€ / license</t>
  </si>
  <si>
    <t xml:space="preserve">    License Type 2 — Named User (count) — count</t>
  </si>
  <si>
    <t xml:space="preserve">    License Type 2 — Named User (count) — price / license (€)</t>
  </si>
  <si>
    <t xml:space="preserve">    License Type 3 — Named User (count) — count</t>
  </si>
  <si>
    <t xml:space="preserve">    License Type 3 — Named User (count) — price / license (€)</t>
  </si>
  <si>
    <t xml:space="preserve">    License Type 4 — Named User (count) — count</t>
  </si>
  <si>
    <t xml:space="preserve">    License Type 4 — Named User (count) — price / license (€)</t>
  </si>
  <si>
    <t xml:space="preserve">    License Type 1 — Floating (shared/10 users) — count</t>
  </si>
  <si>
    <t>float/10</t>
  </si>
  <si>
    <t xml:space="preserve">    License Type 1 — Floating (shared/10 users) — price / license (€)</t>
  </si>
  <si>
    <t xml:space="preserve">    License Type 2 — Floating (shared/5 users) — count</t>
  </si>
  <si>
    <t>float/5</t>
  </si>
  <si>
    <t xml:space="preserve">    License Type 2 — Floating (shared/5 users) — price / license (€)</t>
  </si>
  <si>
    <t xml:space="preserve">    License Type 3 — Floating (shared/5 users) — count</t>
  </si>
  <si>
    <t xml:space="preserve">    License Type 3 — Floating (shared/5 users) — price / license (€)</t>
  </si>
  <si>
    <t xml:space="preserve">    License Type 4 — Floating (shared/5 users) — count</t>
  </si>
  <si>
    <t xml:space="preserve">    License Type 4 — Floating (shared/5 users) — price / license (€)</t>
  </si>
  <si>
    <t xml:space="preserve">  Subtotal Licenses (before rebate)</t>
  </si>
  <si>
    <t xml:space="preserve">  Rebate / Discount (from vendor)</t>
  </si>
  <si>
    <t>% (e.g. 0.10 = 10%)</t>
  </si>
  <si>
    <t>▶ Total License Costs (after rebate)</t>
  </si>
  <si>
    <t xml:space="preserve">  Avg. price per license (calculated)</t>
  </si>
  <si>
    <t xml:space="preserve">  3. CONSULTING &amp; IMPLEMENTATION COSTS</t>
  </si>
  <si>
    <t>Consulting rate (€/day)</t>
  </si>
  <si>
    <t>€ / day</t>
  </si>
  <si>
    <t>Min. consulting days (mandatory by vendor)</t>
  </si>
  <si>
    <t>days</t>
  </si>
  <si>
    <t>Implementation &amp; adaptation days</t>
  </si>
  <si>
    <t>Training days (external consulting)</t>
  </si>
  <si>
    <t>▶ Total Consulting Costs</t>
  </si>
  <si>
    <t xml:space="preserve">  4. TOOL INTEGRATION COSTS</t>
  </si>
  <si>
    <t>Integration days needed per tool</t>
  </si>
  <si>
    <t>days / tool</t>
  </si>
  <si>
    <t>Number of tools to integrate</t>
  </si>
  <si>
    <t>▶ Total Tool Integration Costs</t>
  </si>
  <si>
    <t xml:space="preserve">  5. INTERNAL COSTS (your team's time)</t>
  </si>
  <si>
    <t>Internal cost rate (€/day/person)</t>
  </si>
  <si>
    <t>Work product / config item adaptation (days)</t>
  </si>
  <si>
    <t>days (e.g. templates)</t>
  </si>
  <si>
    <t>Process adaptation (days)</t>
  </si>
  <si>
    <t>Internal training / concerned persons (days)</t>
  </si>
  <si>
    <t>days total</t>
  </si>
  <si>
    <t>▶ Total Internal Costs</t>
  </si>
  <si>
    <t xml:space="preserve">  6. YEARLY RECURRING COSTS</t>
  </si>
  <si>
    <t>Annual maintenance rate (% of license)</t>
  </si>
  <si>
    <t>% of license (e.g. 0.20)</t>
  </si>
  <si>
    <t xml:space="preserve">  → Yearly maintenance &amp; support (calculated)</t>
  </si>
  <si>
    <t>€ / year</t>
  </si>
  <si>
    <t>Release adaptation costs per release (% of consulting)</t>
  </si>
  <si>
    <t>% of total consulting</t>
  </si>
  <si>
    <t>Releases per year</t>
  </si>
  <si>
    <t>count / year</t>
  </si>
  <si>
    <t xml:space="preserve">  → Yearly release adaptation (calculated)</t>
  </si>
  <si>
    <t>▶ Total Yearly Recurring Costs</t>
  </si>
  <si>
    <t xml:space="preserve">  7. TOTAL COST SUMMARY</t>
  </si>
  <si>
    <t>▶ Total One-Time Investment</t>
  </si>
  <si>
    <t>▶ Total 5-Year Cost (incl. yearly × 5)</t>
  </si>
  <si>
    <t>COST SPLIT (% of total one-time)</t>
  </si>
  <si>
    <t xml:space="preserve">  Hardware / Infrastructure</t>
  </si>
  <si>
    <t xml:space="preserve">  License</t>
  </si>
  <si>
    <t xml:space="preserve">  Consulting &amp; Implementation</t>
  </si>
  <si>
    <t xml:space="preserve">  Tool Integration</t>
  </si>
  <si>
    <t xml:space="preserve">  Internal / Training</t>
  </si>
  <si>
    <t>RESULTS — Tool Comparison Dashboard</t>
  </si>
  <si>
    <t>Scores are calculated automatically from the Criteria sheet. Review KO failures first.</t>
  </si>
  <si>
    <t>Tool</t>
  </si>
  <si>
    <t>Overall Coverage %</t>
  </si>
  <si>
    <t>KO Failures</t>
  </si>
  <si>
    <t>Weighted Score</t>
  </si>
  <si>
    <t>5-Year TCO (€)</t>
  </si>
  <si>
    <t>Recommendation</t>
  </si>
  <si>
    <t>Ranking</t>
  </si>
  <si>
    <t>✅ RECOMMENDED — Full platform, all modules, German hosting</t>
  </si>
  <si>
    <t>❌ Task tracker, not ALM — needs 5+ additional tools</t>
  </si>
  <si>
    <t>⚠️ Requirements-focused only — no FMEA/GRC/Business/AI</t>
  </si>
  <si>
    <t>— Evaluate based on your specific criteria —</t>
  </si>
  <si>
    <t>About OTSM — Organisation, Technologie und Service Management</t>
  </si>
  <si>
    <t>Positioning</t>
  </si>
  <si>
    <t>OTSM is a unified B2B SaaS platform for scale-ups and mid-sized companies (50–500 employees) in manufacturing, regulated industries, and technology. It consolidates 9+ enterprise tools into a single platform.</t>
  </si>
  <si>
    <t>Core Philosophy</t>
  </si>
  <si>
    <t>'Work Once, Use Many' — documentation and compliance evidence emerges automatically from engineering work. No double-entry. No tool-hopping. One version of the truth.</t>
  </si>
  <si>
    <t>Key Differentiators</t>
  </si>
  <si>
    <t>① Local AI (Ollama, data sovereignty) ② German hosting (GDPR/DSGVO) ③ Bottom-up requirements (characteristics define functions) ④ SimulationEngine for schedule &amp; capacity ⑤ Cross-standard auto-mapping ⑥ Full FMEA suite (D/S/P/B-FMEA) integrated with requirements chain</t>
  </si>
  <si>
    <t>Target Market</t>
  </si>
  <si>
    <t>Mid-sized companies that are exhausted by paying for 9+ separate tools, struggling with integration, and drowning in compliance overhead. Particularly relevant for companies in regulated industries seeking independence from large enterprise vendors.</t>
  </si>
  <si>
    <t>Replaces</t>
  </si>
  <si>
    <t>IBM DOORS, Polarion, Codebeamer, Jira, Confluence, MS Project, FMEA tools (APIS, Xfmea), GRC systems, ISMS tools — all in one.</t>
  </si>
  <si>
    <t>Pricing Model</t>
  </si>
  <si>
    <t>Transparent, per-user or flat-rate. No vendor lock-in. License can be purchased (not SaaS-only rented). German support included.</t>
  </si>
  <si>
    <t>Status (April 2026)</t>
  </si>
  <si>
    <t>Alpha — live in German data center (RZ). Active internal use. Keycloak/SSO integration end of April. Trial launch after Beta release.</t>
  </si>
  <si>
    <t>Contact / Demo</t>
  </si>
  <si>
    <t>www.otsm.io | contact@otsm.io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</si>
</sst>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&quot; KO fails&quot;"/>
    <numFmt numFmtId="166" formatCode="#,##0&quot; €&quot;"/>
    <numFmt numFmtId="167" formatCode="#,##0.00&quot; €&quot;"/>
    <numFmt numFmtId="168" formatCode="0.0"/>
  </numFmts>
  <fonts count="33" x14ac:knownFonts="1">
    <font>
      <sz val="11"/>
      <color theme="1"/>
      <name val="Calibri"/>
      <family val="2"/>
      <charset val="1"/>
    </font>
    <font>
      <b/>
      <sz val="22"/>
      <color rgb="FFFFFFFF"/>
      <name val="Arial"/>
      <family val="2"/>
    </font>
    <font>
      <i/>
      <sz val="13"/>
      <color rgb="FFAAAAAA"/>
      <name val="Arial"/>
      <family val="2"/>
    </font>
    <font>
      <b/>
      <sz val="11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color rgb="FF1A1A2E"/>
      <name val="Arial"/>
      <family val="2"/>
    </font>
    <font>
      <sz val="10"/>
      <color rgb="FF333333"/>
      <name val="Arial"/>
      <family val="2"/>
    </font>
    <font>
      <b/>
      <sz val="10"/>
      <color rgb="FF1B5E20"/>
      <name val="Arial"/>
      <family val="2"/>
    </font>
    <font>
      <i/>
      <sz val="10"/>
      <color rgb="FFB71C1C"/>
      <name val="Arial"/>
      <family val="2"/>
    </font>
    <font>
      <sz val="10"/>
      <color rgb="FF555555"/>
      <name val="Arial"/>
      <family val="2"/>
    </font>
    <font>
      <b/>
      <sz val="16"/>
      <color rgb="FFFFFFFF"/>
      <name val="Arial"/>
      <family val="2"/>
    </font>
    <font>
      <i/>
      <sz val="10"/>
      <color rgb="FFFFFFFF"/>
      <name val="Arial"/>
      <family val="2"/>
    </font>
    <font>
      <b/>
      <sz val="11"/>
      <color rgb="FF1A1A2E"/>
      <name val="Arial"/>
      <family val="2"/>
    </font>
    <font>
      <b/>
      <sz val="10"/>
      <color rgb="FFB71C1C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1A1A2E"/>
      <name val="Arial"/>
      <family val="2"/>
    </font>
    <font>
      <b/>
      <sz val="9"/>
      <color rgb="FF000000"/>
      <name val="Arial"/>
      <family val="2"/>
    </font>
    <font>
      <i/>
      <sz val="9"/>
      <color rgb="FF555555"/>
      <name val="Arial"/>
      <family val="2"/>
    </font>
    <font>
      <sz val="10"/>
      <color rgb="FF111111"/>
      <name val="Arial"/>
      <family val="2"/>
    </font>
    <font>
      <sz val="10"/>
      <color rgb="FFB71C1C"/>
      <name val="Arial"/>
      <family val="2"/>
    </font>
    <font>
      <sz val="10"/>
      <color rgb="FF7B4B00"/>
      <name val="Arial"/>
      <family val="2"/>
    </font>
    <font>
      <sz val="10"/>
      <name val="Arial"/>
      <family val="2"/>
    </font>
    <font>
      <i/>
      <sz val="9"/>
      <color rgb="FF333333"/>
      <name val="Arial"/>
      <family val="2"/>
    </font>
    <font>
      <sz val="10"/>
      <color rgb="FF1B5E20"/>
      <name val="Arial"/>
      <family val="2"/>
    </font>
    <font>
      <b/>
      <sz val="10"/>
      <color rgb="FF7B4B00"/>
      <name val="Arial"/>
      <family val="2"/>
    </font>
    <font>
      <b/>
      <sz val="14"/>
      <color rgb="FFFFFFFF"/>
      <name val="Arial"/>
      <family val="2"/>
    </font>
    <font>
      <sz val="10"/>
      <color rgb="FF222222"/>
      <name val="Arial"/>
      <family val="2"/>
    </font>
    <font>
      <sz val="10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222222"/>
      <name val="Arial"/>
      <family val="2"/>
    </font>
    <font>
      <b/>
      <sz val="11"/>
      <name val="Arial"/>
      <family val="2"/>
    </font>
    <font>
      <b/>
      <sz val="11"/>
      <color rgb="FFB71C1C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1A1A2E"/>
        <bgColor rgb="FF222222"/>
      </patternFill>
    </fill>
    <fill>
      <patternFill patternType="solid">
        <fgColor rgb="FFE94560"/>
        <bgColor rgb="FF993366"/>
      </patternFill>
    </fill>
    <fill>
      <patternFill patternType="solid">
        <fgColor rgb="FF0F3460"/>
        <bgColor rgb="FF283593"/>
      </patternFill>
    </fill>
    <fill>
      <patternFill patternType="solid">
        <fgColor rgb="FFE8EAF6"/>
        <bgColor rgb="FFE3F2FD"/>
      </patternFill>
    </fill>
    <fill>
      <patternFill patternType="solid">
        <fgColor rgb="FFE8F5E9"/>
        <bgColor rgb="FFE3F2FD"/>
      </patternFill>
    </fill>
    <fill>
      <patternFill patternType="solid">
        <fgColor rgb="FFE3F2FD"/>
        <bgColor rgb="FFE8EAF6"/>
      </patternFill>
    </fill>
    <fill>
      <patternFill patternType="solid">
        <fgColor rgb="FFFFEBEE"/>
        <bgColor rgb="FFFFF3E0"/>
      </patternFill>
    </fill>
    <fill>
      <patternFill patternType="solid">
        <fgColor rgb="FFFFF176"/>
        <bgColor rgb="FFFFF9C4"/>
      </patternFill>
    </fill>
    <fill>
      <patternFill patternType="solid">
        <fgColor rgb="FFF5F5F5"/>
        <bgColor rgb="FFE8F5E9"/>
      </patternFill>
    </fill>
    <fill>
      <patternFill patternType="solid">
        <fgColor rgb="FFD4EDDA"/>
        <bgColor rgb="FFC8E6C9"/>
      </patternFill>
    </fill>
    <fill>
      <patternFill patternType="solid">
        <fgColor rgb="FFFFF3CD"/>
        <bgColor rgb="FFFFF9C4"/>
      </patternFill>
    </fill>
    <fill>
      <patternFill patternType="solid">
        <fgColor rgb="FFF8D7DA"/>
        <bgColor rgb="FFFFCDD2"/>
      </patternFill>
    </fill>
    <fill>
      <patternFill patternType="solid">
        <fgColor rgb="FFFFFDE7"/>
        <bgColor rgb="FFFFFFF0"/>
      </patternFill>
    </fill>
    <fill>
      <patternFill patternType="solid">
        <fgColor rgb="FF283593"/>
        <bgColor rgb="FF0F3460"/>
      </patternFill>
    </fill>
    <fill>
      <patternFill patternType="solid">
        <fgColor rgb="FFFFCDD2"/>
        <bgColor rgb="FFF8D7DA"/>
      </patternFill>
    </fill>
    <fill>
      <patternFill patternType="solid">
        <fgColor rgb="FFFFFFF0"/>
        <bgColor rgb="FFFFFDE7"/>
      </patternFill>
    </fill>
    <fill>
      <patternFill patternType="solid">
        <fgColor rgb="FFFFFFFF"/>
        <bgColor rgb="FFFFFFF0"/>
      </patternFill>
    </fill>
    <fill>
      <patternFill patternType="solid">
        <fgColor rgb="FFF9A825"/>
        <bgColor rgb="FFAAAAAA"/>
      </patternFill>
    </fill>
    <fill>
      <patternFill patternType="solid">
        <fgColor rgb="FFFFF8E1"/>
        <bgColor rgb="FFFFF3E0"/>
      </patternFill>
    </fill>
    <fill>
      <patternFill patternType="solid">
        <fgColor rgb="FFF3E5F5"/>
        <bgColor rgb="FFE8EAF6"/>
      </patternFill>
    </fill>
    <fill>
      <patternFill patternType="solid">
        <fgColor rgb="FFFFF9C4"/>
        <bgColor rgb="FFFFF3CD"/>
      </patternFill>
    </fill>
    <fill>
      <patternFill patternType="solid">
        <fgColor rgb="FFFFF3E0"/>
        <bgColor rgb="FFFFF8E1"/>
      </patternFill>
    </fill>
    <fill>
      <patternFill patternType="solid">
        <fgColor rgb="FFC8E6C9"/>
        <bgColor rgb="FFD4EDDA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7" fillId="11" borderId="2" xfId="0" applyFont="1" applyFill="1" applyBorder="1" applyAlignment="1">
      <alignment horizontal="center" vertical="center" wrapText="1"/>
    </xf>
    <xf numFmtId="0" fontId="16" fillId="10" borderId="0" xfId="0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164" fontId="12" fillId="7" borderId="1" xfId="0" applyNumberFormat="1" applyFont="1" applyFill="1" applyBorder="1" applyAlignment="1">
      <alignment horizontal="center" vertical="center" wrapText="1"/>
    </xf>
    <xf numFmtId="165" fontId="13" fillId="8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9" fillId="10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2" fillId="17" borderId="1" xfId="0" applyFont="1" applyFill="1" applyBorder="1" applyAlignment="1">
      <alignment horizontal="center" vertical="center" wrapText="1"/>
    </xf>
    <xf numFmtId="9" fontId="7" fillId="11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left" vertical="center" wrapText="1"/>
    </xf>
    <xf numFmtId="0" fontId="19" fillId="18" borderId="1" xfId="0" applyFont="1" applyFill="1" applyBorder="1" applyAlignment="1">
      <alignment horizontal="left" vertical="center" wrapText="1"/>
    </xf>
    <xf numFmtId="0" fontId="23" fillId="18" borderId="1" xfId="0" applyFont="1" applyFill="1" applyBorder="1" applyAlignment="1">
      <alignment horizontal="left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9" fontId="25" fillId="12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19" borderId="1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left" vertical="center" wrapText="1"/>
    </xf>
    <xf numFmtId="0" fontId="18" fillId="10" borderId="1" xfId="0" applyFont="1" applyFill="1" applyBorder="1"/>
    <xf numFmtId="166" fontId="28" fillId="7" borderId="1" xfId="0" applyNumberFormat="1" applyFont="1" applyFill="1" applyBorder="1" applyAlignment="1">
      <alignment horizontal="center" vertical="center" wrapText="1"/>
    </xf>
    <xf numFmtId="1" fontId="28" fillId="7" borderId="1" xfId="0" applyNumberFormat="1" applyFont="1" applyFill="1" applyBorder="1" applyAlignment="1">
      <alignment horizontal="center" vertical="center" wrapText="1"/>
    </xf>
    <xf numFmtId="0" fontId="0" fillId="10" borderId="1" xfId="0" applyFill="1" applyBorder="1"/>
    <xf numFmtId="0" fontId="7" fillId="6" borderId="1" xfId="0" applyFont="1" applyFill="1" applyBorder="1" applyAlignment="1">
      <alignment horizontal="left" vertical="center" wrapText="1"/>
    </xf>
    <xf numFmtId="0" fontId="0" fillId="6" borderId="1" xfId="0" applyFill="1" applyBorder="1"/>
    <xf numFmtId="166" fontId="7" fillId="6" borderId="1" xfId="0" applyNumberFormat="1" applyFont="1" applyFill="1" applyBorder="1" applyAlignment="1">
      <alignment horizontal="center" vertical="center" wrapText="1"/>
    </xf>
    <xf numFmtId="0" fontId="27" fillId="20" borderId="1" xfId="0" applyFont="1" applyFill="1" applyBorder="1" applyAlignment="1">
      <alignment horizontal="left" vertical="center" wrapText="1"/>
    </xf>
    <xf numFmtId="0" fontId="0" fillId="20" borderId="1" xfId="0" applyFill="1" applyBorder="1"/>
    <xf numFmtId="1" fontId="28" fillId="20" borderId="1" xfId="0" applyNumberFormat="1" applyFont="1" applyFill="1" applyBorder="1" applyAlignment="1">
      <alignment horizontal="center" vertical="center" wrapText="1"/>
    </xf>
    <xf numFmtId="0" fontId="27" fillId="18" borderId="1" xfId="0" applyFont="1" applyFill="1" applyBorder="1" applyAlignment="1">
      <alignment horizontal="left" vertical="center" wrapText="1"/>
    </xf>
    <xf numFmtId="0" fontId="18" fillId="18" borderId="1" xfId="0" applyFont="1" applyFill="1" applyBorder="1"/>
    <xf numFmtId="0" fontId="0" fillId="18" borderId="1" xfId="0" applyFill="1" applyBorder="1"/>
    <xf numFmtId="1" fontId="28" fillId="21" borderId="1" xfId="0" applyNumberFormat="1" applyFont="1" applyFill="1" applyBorder="1" applyAlignment="1">
      <alignment horizontal="center" vertical="center" wrapText="1"/>
    </xf>
    <xf numFmtId="166" fontId="28" fillId="21" borderId="1" xfId="0" applyNumberFormat="1" applyFont="1" applyFill="1" applyBorder="1" applyAlignment="1">
      <alignment horizontal="center" vertical="center" wrapText="1"/>
    </xf>
    <xf numFmtId="0" fontId="21" fillId="22" borderId="1" xfId="0" applyFont="1" applyFill="1" applyBorder="1" applyAlignment="1">
      <alignment horizontal="left" vertical="center" wrapText="1"/>
    </xf>
    <xf numFmtId="0" fontId="0" fillId="22" borderId="1" xfId="0" applyFill="1" applyBorder="1"/>
    <xf numFmtId="166" fontId="21" fillId="22" borderId="1" xfId="0" applyNumberFormat="1" applyFont="1" applyFill="1" applyBorder="1" applyAlignment="1">
      <alignment horizontal="center" vertical="center" wrapText="1"/>
    </xf>
    <xf numFmtId="0" fontId="27" fillId="22" borderId="1" xfId="0" applyFont="1" applyFill="1" applyBorder="1" applyAlignment="1">
      <alignment horizontal="left" vertical="center" wrapText="1"/>
    </xf>
    <xf numFmtId="9" fontId="28" fillId="22" borderId="1" xfId="0" applyNumberFormat="1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0" fillId="7" borderId="1" xfId="0" applyFill="1" applyBorder="1"/>
    <xf numFmtId="167" fontId="29" fillId="7" borderId="1" xfId="0" applyNumberFormat="1" applyFont="1" applyFill="1" applyBorder="1" applyAlignment="1">
      <alignment horizontal="center" vertical="center" wrapText="1"/>
    </xf>
    <xf numFmtId="168" fontId="28" fillId="7" borderId="1" xfId="0" applyNumberFormat="1" applyFont="1" applyFill="1" applyBorder="1" applyAlignment="1">
      <alignment horizontal="center" vertical="center" wrapText="1"/>
    </xf>
    <xf numFmtId="0" fontId="27" fillId="23" borderId="1" xfId="0" applyFont="1" applyFill="1" applyBorder="1" applyAlignment="1">
      <alignment horizontal="left" vertical="center" wrapText="1"/>
    </xf>
    <xf numFmtId="0" fontId="0" fillId="23" borderId="1" xfId="0" applyFill="1" applyBorder="1"/>
    <xf numFmtId="166" fontId="28" fillId="23" borderId="1" xfId="0" applyNumberFormat="1" applyFont="1" applyFill="1" applyBorder="1" applyAlignment="1">
      <alignment horizontal="center" vertical="center" wrapText="1"/>
    </xf>
    <xf numFmtId="1" fontId="28" fillId="23" borderId="1" xfId="0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9" fontId="28" fillId="6" borderId="1" xfId="0" applyNumberFormat="1" applyFont="1" applyFill="1" applyBorder="1" applyAlignment="1">
      <alignment horizontal="center" vertical="center" wrapText="1"/>
    </xf>
    <xf numFmtId="166" fontId="29" fillId="6" borderId="1" xfId="0" applyNumberFormat="1" applyFont="1" applyFill="1" applyBorder="1" applyAlignment="1">
      <alignment horizontal="center" vertical="center" wrapText="1"/>
    </xf>
    <xf numFmtId="1" fontId="28" fillId="6" borderId="1" xfId="0" applyNumberFormat="1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left" vertical="center" wrapText="1"/>
    </xf>
    <xf numFmtId="0" fontId="0" fillId="24" borderId="1" xfId="0" applyFill="1" applyBorder="1"/>
    <xf numFmtId="166" fontId="7" fillId="24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0" fillId="8" borderId="1" xfId="0" applyFill="1" applyBorder="1"/>
    <xf numFmtId="166" fontId="13" fillId="8" borderId="1" xfId="0" applyNumberFormat="1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left" vertical="center" wrapText="1"/>
    </xf>
    <xf numFmtId="0" fontId="0" fillId="16" borderId="1" xfId="0" applyFill="1" applyBorder="1"/>
    <xf numFmtId="166" fontId="13" fillId="16" borderId="1" xfId="0" applyNumberFormat="1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0" fillId="5" borderId="1" xfId="0" applyFill="1" applyBorder="1"/>
    <xf numFmtId="164" fontId="6" fillId="10" borderId="1" xfId="0" applyNumberFormat="1" applyFont="1" applyFill="1" applyBorder="1" applyAlignment="1">
      <alignment horizontal="center" vertical="center" wrapText="1"/>
    </xf>
    <xf numFmtId="164" fontId="31" fillId="6" borderId="1" xfId="0" applyNumberFormat="1" applyFont="1" applyFill="1" applyBorder="1" applyAlignment="1">
      <alignment horizontal="center" vertical="center" wrapText="1"/>
    </xf>
    <xf numFmtId="1" fontId="32" fillId="6" borderId="1" xfId="0" applyNumberFormat="1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164" fontId="31" fillId="18" borderId="1" xfId="0" applyNumberFormat="1" applyFont="1" applyFill="1" applyBorder="1" applyAlignment="1">
      <alignment horizontal="center" vertical="center" wrapText="1"/>
    </xf>
    <xf numFmtId="1" fontId="32" fillId="8" borderId="1" xfId="0" applyNumberFormat="1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left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19" fillId="18" borderId="1" xfId="0" applyFont="1" applyFill="1" applyBorder="1" applyAlignment="1">
      <alignment horizontal="center" vertical="center" wrapText="1"/>
    </xf>
    <xf numFmtId="164" fontId="31" fillId="10" borderId="1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7" fillId="12" borderId="2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8" fillId="14" borderId="0" xfId="0" applyFont="1" applyFill="1" applyAlignment="1">
      <alignment horizontal="left" vertical="center" wrapText="1"/>
    </xf>
    <xf numFmtId="0" fontId="3" fillId="15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center" vertical="center" wrapText="1"/>
    </xf>
    <xf numFmtId="0" fontId="0" fillId="0" borderId="0" xfId="0"/>
    <xf numFmtId="0" fontId="19" fillId="10" borderId="0" xfId="0" applyFont="1" applyFill="1" applyAlignment="1">
      <alignment horizontal="left" vertical="center" wrapText="1"/>
    </xf>
    <xf numFmtId="0" fontId="19" fillId="18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3CD"/>
      <rgbColor rgb="FFFF00FF"/>
      <rgbColor rgb="FF00FFFF"/>
      <rgbColor rgb="FF800000"/>
      <rgbColor rgb="FF1B5E20"/>
      <rgbColor rgb="FF1A1A2E"/>
      <rgbColor rgb="FF808000"/>
      <rgbColor rgb="FF800080"/>
      <rgbColor rgb="FF008080"/>
      <rgbColor rgb="FFCCCCCC"/>
      <rgbColor rgb="FF808080"/>
      <rgbColor rgb="FFFFEBEE"/>
      <rgbColor rgb="FFB71C1C"/>
      <rgbColor rgb="FFFFF9C4"/>
      <rgbColor rgb="FFE3F2FD"/>
      <rgbColor rgb="FF660066"/>
      <rgbColor rgb="FFF5F5F5"/>
      <rgbColor rgb="FF0066CC"/>
      <rgbColor rgb="FFC8E6C9"/>
      <rgbColor rgb="FF000080"/>
      <rgbColor rgb="FFFF00FF"/>
      <rgbColor rgb="FFFFF8E1"/>
      <rgbColor rgb="FF00FFFF"/>
      <rgbColor rgb="FF800080"/>
      <rgbColor rgb="FF800000"/>
      <rgbColor rgb="FF008080"/>
      <rgbColor rgb="FF0000FF"/>
      <rgbColor rgb="FF00CCFF"/>
      <rgbColor rgb="FFE8F5E9"/>
      <rgbColor rgb="FFD4EDDA"/>
      <rgbColor rgb="FFFFF176"/>
      <rgbColor rgb="FFE8EAF6"/>
      <rgbColor rgb="FFF8D7DA"/>
      <rgbColor rgb="FFF3E5F5"/>
      <rgbColor rgb="FFFFCDD2"/>
      <rgbColor rgb="FF3366FF"/>
      <rgbColor rgb="FFFFFFF0"/>
      <rgbColor rgb="FFFFFDE7"/>
      <rgbColor rgb="FFFFF3E0"/>
      <rgbColor rgb="FFF9A825"/>
      <rgbColor rgb="FFE94560"/>
      <rgbColor rgb="FF555555"/>
      <rgbColor rgb="FFAAAAAA"/>
      <rgbColor rgb="FF0F3460"/>
      <rgbColor rgb="FF339966"/>
      <rgbColor rgb="FF111111"/>
      <rgbColor rgb="FF222222"/>
      <rgbColor rgb="FF7B4B00"/>
      <rgbColor rgb="FF993366"/>
      <rgbColor rgb="FF283593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1A2E"/>
  </sheetPr>
  <dimension ref="B2:J25"/>
  <sheetViews>
    <sheetView zoomScaleNormal="100" workbookViewId="0"/>
  </sheetViews>
  <sheetFormatPr baseColWidth="10" defaultColWidth="8.6640625" defaultRowHeight="15" x14ac:dyDescent="0.2"/>
  <cols>
    <col min="1" max="1" width="3" customWidth="1"/>
    <col min="2" max="2" width="28" customWidth="1"/>
    <col min="3" max="3" width="5" customWidth="1"/>
    <col min="4" max="4" width="30" customWidth="1"/>
    <col min="5" max="6" width="15" customWidth="1"/>
    <col min="7" max="7" width="40" customWidth="1"/>
    <col min="8" max="10" width="10" customWidth="1"/>
  </cols>
  <sheetData>
    <row r="2" spans="2:10" ht="45" customHeight="1" x14ac:dyDescent="0.2">
      <c r="B2" s="14" t="s">
        <v>0</v>
      </c>
      <c r="C2" s="14"/>
      <c r="D2" s="14"/>
      <c r="E2" s="14"/>
      <c r="F2" s="14"/>
      <c r="G2" s="14"/>
      <c r="H2" s="14"/>
      <c r="I2" s="14"/>
      <c r="J2" s="14"/>
    </row>
    <row r="3" spans="2:10" ht="27.75" customHeight="1" x14ac:dyDescent="0.2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4" spans="2:10" ht="21.75" customHeight="1" x14ac:dyDescent="0.2">
      <c r="B4" s="12" t="s">
        <v>2</v>
      </c>
      <c r="C4" s="12"/>
      <c r="D4" s="12"/>
      <c r="E4" s="12"/>
      <c r="F4" s="12"/>
      <c r="G4" s="12"/>
      <c r="H4" s="12"/>
      <c r="I4" s="12"/>
      <c r="J4" s="12"/>
    </row>
    <row r="5" spans="2:10" ht="15" customHeight="1" x14ac:dyDescent="0.2"/>
    <row r="6" spans="2:10" ht="21.75" customHeight="1" x14ac:dyDescent="0.2">
      <c r="B6" s="11" t="s">
        <v>3</v>
      </c>
      <c r="C6" s="11"/>
      <c r="D6" s="11"/>
      <c r="E6" s="11"/>
      <c r="F6" s="11"/>
      <c r="G6" s="11"/>
      <c r="H6" s="11"/>
      <c r="I6" s="11"/>
      <c r="J6" s="11"/>
    </row>
    <row r="7" spans="2:10" ht="21.75" customHeight="1" x14ac:dyDescent="0.2">
      <c r="B7" s="10" t="s">
        <v>4</v>
      </c>
      <c r="C7" s="10"/>
      <c r="D7" s="9" t="s">
        <v>5</v>
      </c>
      <c r="E7" s="9"/>
      <c r="F7" s="9"/>
      <c r="G7" s="9"/>
      <c r="H7" s="9"/>
      <c r="I7" s="9"/>
      <c r="J7" s="9"/>
    </row>
    <row r="8" spans="2:10" ht="21.75" customHeight="1" x14ac:dyDescent="0.2">
      <c r="B8" s="10" t="s">
        <v>6</v>
      </c>
      <c r="C8" s="10"/>
      <c r="D8" s="9" t="s">
        <v>7</v>
      </c>
      <c r="E8" s="9"/>
      <c r="F8" s="9"/>
      <c r="G8" s="9"/>
      <c r="H8" s="9"/>
      <c r="I8" s="9"/>
      <c r="J8" s="9"/>
    </row>
    <row r="9" spans="2:10" ht="21.75" customHeight="1" x14ac:dyDescent="0.2">
      <c r="B9" s="10" t="s">
        <v>8</v>
      </c>
      <c r="C9" s="10"/>
      <c r="D9" s="9" t="s">
        <v>9</v>
      </c>
      <c r="E9" s="9"/>
      <c r="F9" s="9"/>
      <c r="G9" s="9"/>
      <c r="H9" s="9"/>
      <c r="I9" s="9"/>
      <c r="J9" s="9"/>
    </row>
    <row r="10" spans="2:10" ht="21.75" customHeight="1" x14ac:dyDescent="0.2">
      <c r="B10" s="10" t="s">
        <v>10</v>
      </c>
      <c r="C10" s="10"/>
      <c r="D10" s="9" t="s">
        <v>11</v>
      </c>
      <c r="E10" s="9"/>
      <c r="F10" s="9"/>
      <c r="G10" s="9"/>
      <c r="H10" s="9"/>
      <c r="I10" s="9"/>
      <c r="J10" s="9"/>
    </row>
    <row r="11" spans="2:10" ht="21.75" customHeight="1" x14ac:dyDescent="0.2">
      <c r="B11" s="10" t="s">
        <v>12</v>
      </c>
      <c r="C11" s="10"/>
      <c r="D11" s="9" t="s">
        <v>13</v>
      </c>
      <c r="E11" s="9"/>
      <c r="F11" s="9"/>
      <c r="G11" s="9"/>
      <c r="H11" s="9"/>
      <c r="I11" s="9"/>
      <c r="J11" s="9"/>
    </row>
    <row r="12" spans="2:10" ht="21.75" customHeight="1" x14ac:dyDescent="0.2">
      <c r="B12" s="10" t="s">
        <v>14</v>
      </c>
      <c r="C12" s="10"/>
      <c r="D12" s="9" t="s">
        <v>15</v>
      </c>
      <c r="E12" s="9"/>
      <c r="F12" s="9"/>
      <c r="G12" s="9"/>
      <c r="H12" s="9"/>
      <c r="I12" s="9"/>
      <c r="J12" s="9"/>
    </row>
    <row r="14" spans="2:10" ht="15" customHeight="1" x14ac:dyDescent="0.2"/>
    <row r="15" spans="2:10" ht="21.75" customHeight="1" x14ac:dyDescent="0.2">
      <c r="B15" s="11" t="s">
        <v>16</v>
      </c>
      <c r="C15" s="11"/>
      <c r="D15" s="11"/>
      <c r="E15" s="11"/>
      <c r="F15" s="11"/>
      <c r="G15" s="11"/>
      <c r="H15" s="11"/>
      <c r="I15" s="11"/>
      <c r="J15" s="11"/>
    </row>
    <row r="16" spans="2:10" ht="19.5" customHeight="1" x14ac:dyDescent="0.2">
      <c r="B16" s="15" t="s">
        <v>17</v>
      </c>
      <c r="D16" s="8" t="s">
        <v>18</v>
      </c>
      <c r="E16" s="8"/>
      <c r="F16" s="8"/>
      <c r="G16" s="7" t="s">
        <v>19</v>
      </c>
      <c r="H16" s="7"/>
      <c r="I16" s="7"/>
      <c r="J16" s="7"/>
    </row>
    <row r="17" spans="2:10" ht="19.5" customHeight="1" x14ac:dyDescent="0.2">
      <c r="B17" s="15" t="s">
        <v>20</v>
      </c>
      <c r="D17" s="8" t="s">
        <v>21</v>
      </c>
      <c r="E17" s="8"/>
      <c r="F17" s="8"/>
      <c r="G17" s="7" t="s">
        <v>22</v>
      </c>
      <c r="H17" s="7"/>
      <c r="I17" s="7"/>
      <c r="J17" s="7"/>
    </row>
    <row r="18" spans="2:10" ht="19.5" customHeight="1" x14ac:dyDescent="0.2">
      <c r="B18" s="15" t="s">
        <v>23</v>
      </c>
      <c r="D18" s="8" t="s">
        <v>24</v>
      </c>
      <c r="E18" s="8"/>
      <c r="F18" s="8"/>
      <c r="G18" s="7" t="s">
        <v>25</v>
      </c>
      <c r="H18" s="7"/>
      <c r="I18" s="7"/>
      <c r="J18" s="7"/>
    </row>
    <row r="19" spans="2:10" ht="19.5" customHeight="1" x14ac:dyDescent="0.2">
      <c r="B19" s="15" t="s">
        <v>26</v>
      </c>
      <c r="D19" s="8" t="s">
        <v>27</v>
      </c>
      <c r="E19" s="8"/>
      <c r="F19" s="8"/>
      <c r="G19" s="7" t="s">
        <v>28</v>
      </c>
      <c r="H19" s="7"/>
      <c r="I19" s="7"/>
      <c r="J19" s="7"/>
    </row>
    <row r="20" spans="2:10" ht="19.5" customHeight="1" x14ac:dyDescent="0.2">
      <c r="B20" s="15" t="s">
        <v>29</v>
      </c>
      <c r="D20" s="8" t="s">
        <v>30</v>
      </c>
      <c r="E20" s="8"/>
      <c r="F20" s="8"/>
      <c r="G20" s="7" t="s">
        <v>31</v>
      </c>
      <c r="H20" s="7"/>
      <c r="I20" s="7"/>
      <c r="J20" s="7"/>
    </row>
    <row r="21" spans="2:10" ht="19.5" customHeight="1" x14ac:dyDescent="0.2">
      <c r="B21" s="15" t="s">
        <v>32</v>
      </c>
      <c r="D21" s="8" t="s">
        <v>33</v>
      </c>
      <c r="E21" s="8"/>
      <c r="F21" s="8"/>
      <c r="G21" s="7" t="s">
        <v>34</v>
      </c>
      <c r="H21" s="7"/>
      <c r="I21" s="7"/>
      <c r="J21" s="7"/>
    </row>
    <row r="22" spans="2:10" ht="19.5" customHeight="1" x14ac:dyDescent="0.2">
      <c r="B22" s="15" t="s">
        <v>35</v>
      </c>
      <c r="D22" s="8" t="s">
        <v>36</v>
      </c>
      <c r="E22" s="8"/>
      <c r="F22" s="8"/>
      <c r="G22" s="7" t="s">
        <v>37</v>
      </c>
      <c r="H22" s="7"/>
      <c r="I22" s="7"/>
      <c r="J22" s="7"/>
    </row>
    <row r="23" spans="2:10" ht="19.5" customHeight="1" x14ac:dyDescent="0.2">
      <c r="B23" s="15" t="s">
        <v>38</v>
      </c>
      <c r="D23" s="8" t="s">
        <v>39</v>
      </c>
      <c r="E23" s="8"/>
      <c r="F23" s="8"/>
      <c r="G23" s="7" t="s">
        <v>40</v>
      </c>
      <c r="H23" s="7"/>
      <c r="I23" s="7"/>
      <c r="J23" s="7"/>
    </row>
    <row r="24" spans="2:10" ht="19.5" customHeight="1" x14ac:dyDescent="0.2">
      <c r="B24" s="15" t="s">
        <v>41</v>
      </c>
      <c r="D24" s="8" t="s">
        <v>42</v>
      </c>
      <c r="E24" s="8"/>
      <c r="F24" s="8"/>
      <c r="G24" s="7" t="s">
        <v>43</v>
      </c>
      <c r="H24" s="7"/>
      <c r="I24" s="7"/>
      <c r="J24" s="7"/>
    </row>
    <row r="25" spans="2:10" ht="19.5" customHeight="1" x14ac:dyDescent="0.2">
      <c r="B25" s="15" t="s">
        <v>44</v>
      </c>
      <c r="D25" s="8" t="s">
        <v>45</v>
      </c>
      <c r="E25" s="8"/>
      <c r="F25" s="8"/>
      <c r="G25" s="7" t="s">
        <v>46</v>
      </c>
      <c r="H25" s="7"/>
      <c r="I25" s="7"/>
      <c r="J25" s="7"/>
    </row>
  </sheetData>
  <mergeCells count="37">
    <mergeCell ref="D25:F25"/>
    <mergeCell ref="G25:J25"/>
    <mergeCell ref="D22:F22"/>
    <mergeCell ref="G22:J22"/>
    <mergeCell ref="D23:F23"/>
    <mergeCell ref="G23:J23"/>
    <mergeCell ref="D24:F24"/>
    <mergeCell ref="G24:J24"/>
    <mergeCell ref="D19:F19"/>
    <mergeCell ref="G19:J19"/>
    <mergeCell ref="D20:F20"/>
    <mergeCell ref="G20:J20"/>
    <mergeCell ref="D21:F21"/>
    <mergeCell ref="G21:J21"/>
    <mergeCell ref="D16:F16"/>
    <mergeCell ref="G16:J16"/>
    <mergeCell ref="D17:F17"/>
    <mergeCell ref="G17:J17"/>
    <mergeCell ref="D18:F18"/>
    <mergeCell ref="G18:J18"/>
    <mergeCell ref="B11:C11"/>
    <mergeCell ref="D11:J11"/>
    <mergeCell ref="B12:C12"/>
    <mergeCell ref="D12:J12"/>
    <mergeCell ref="B15:J15"/>
    <mergeCell ref="B8:C8"/>
    <mergeCell ref="D8:J8"/>
    <mergeCell ref="B9:C9"/>
    <mergeCell ref="D9:J9"/>
    <mergeCell ref="B10:C10"/>
    <mergeCell ref="D10:J10"/>
    <mergeCell ref="B2:J2"/>
    <mergeCell ref="B3:J3"/>
    <mergeCell ref="B4:J4"/>
    <mergeCell ref="B6:J6"/>
    <mergeCell ref="B7:C7"/>
    <mergeCell ref="D7:J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F3460"/>
  </sheetPr>
  <dimension ref="A1:S199"/>
  <sheetViews>
    <sheetView tabSelected="1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P10" sqref="P10"/>
    </sheetView>
  </sheetViews>
  <sheetFormatPr baseColWidth="10" defaultColWidth="8.6640625" defaultRowHeight="15" x14ac:dyDescent="0.2"/>
  <cols>
    <col min="1" max="1" width="48" customWidth="1"/>
    <col min="2" max="2" width="16" customWidth="1"/>
    <col min="3" max="3" width="7" customWidth="1"/>
    <col min="4" max="5" width="9" customWidth="1"/>
    <col min="6" max="15" width="13" customWidth="1"/>
    <col min="16" max="16" width="10" customWidth="1"/>
    <col min="17" max="17" width="45" customWidth="1"/>
  </cols>
  <sheetData>
    <row r="1" spans="1:19" ht="36" customHeight="1" x14ac:dyDescent="0.2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8" customHeight="1" x14ac:dyDescent="0.2">
      <c r="A2" s="5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5" customHeight="1" x14ac:dyDescent="0.2">
      <c r="A3" s="4" t="s">
        <v>49</v>
      </c>
      <c r="B3" s="4"/>
      <c r="C3" s="4"/>
      <c r="D3" s="4"/>
      <c r="E3" s="4"/>
      <c r="F3" s="16">
        <f t="shared" ref="F3:O3" si="0">(COUNTIF(F8:F200,"Yes")+0.5*COUNTIF(F8:F200,"Partial"))/176</f>
        <v>0.94034090909090906</v>
      </c>
      <c r="G3" s="16">
        <f t="shared" si="0"/>
        <v>0.49431818181818182</v>
      </c>
      <c r="H3" s="16">
        <f t="shared" si="0"/>
        <v>0.50284090909090906</v>
      </c>
      <c r="I3" s="16">
        <f t="shared" si="0"/>
        <v>0.51420454545454541</v>
      </c>
      <c r="J3" s="16">
        <f t="shared" si="0"/>
        <v>0.51136363636363635</v>
      </c>
      <c r="K3" s="16">
        <f t="shared" si="0"/>
        <v>0.50284090909090906</v>
      </c>
      <c r="L3" s="16">
        <f t="shared" si="0"/>
        <v>0.5</v>
      </c>
      <c r="M3" s="16">
        <f t="shared" si="0"/>
        <v>0.5</v>
      </c>
      <c r="N3" s="16">
        <f t="shared" si="0"/>
        <v>0.5</v>
      </c>
      <c r="O3" s="16">
        <f t="shared" si="0"/>
        <v>0</v>
      </c>
    </row>
    <row r="4" spans="1:19" ht="15" customHeight="1" x14ac:dyDescent="0.2">
      <c r="A4" s="3" t="s">
        <v>50</v>
      </c>
      <c r="B4" s="3"/>
      <c r="C4" s="3"/>
      <c r="D4" s="3"/>
      <c r="E4" s="3"/>
      <c r="F4" s="17">
        <f t="shared" ref="F4:O4" si="1">COUNTIF(F8:F200,"No")</f>
        <v>0</v>
      </c>
      <c r="G4" s="17">
        <f t="shared" si="1"/>
        <v>7</v>
      </c>
      <c r="H4" s="17">
        <f t="shared" si="1"/>
        <v>6</v>
      </c>
      <c r="I4" s="17">
        <f t="shared" si="1"/>
        <v>4</v>
      </c>
      <c r="J4" s="17">
        <f t="shared" si="1"/>
        <v>5</v>
      </c>
      <c r="K4" s="17">
        <f t="shared" si="1"/>
        <v>0</v>
      </c>
      <c r="L4" s="17">
        <f t="shared" si="1"/>
        <v>0</v>
      </c>
      <c r="M4" s="17">
        <f t="shared" si="1"/>
        <v>0</v>
      </c>
      <c r="N4" s="17">
        <f t="shared" si="1"/>
        <v>0</v>
      </c>
      <c r="O4" s="17">
        <f t="shared" si="1"/>
        <v>0</v>
      </c>
    </row>
    <row r="5" spans="1:19" ht="34.5" customHeight="1" x14ac:dyDescent="0.2">
      <c r="A5" s="18" t="s">
        <v>51</v>
      </c>
      <c r="B5" s="18" t="s">
        <v>52</v>
      </c>
      <c r="C5" s="18" t="s">
        <v>53</v>
      </c>
      <c r="D5" s="18" t="s">
        <v>54</v>
      </c>
      <c r="E5" s="18" t="s">
        <v>55</v>
      </c>
      <c r="F5" s="19" t="s">
        <v>56</v>
      </c>
      <c r="G5" s="20" t="s">
        <v>57</v>
      </c>
      <c r="H5" s="20" t="s">
        <v>58</v>
      </c>
      <c r="I5" s="20" t="s">
        <v>59</v>
      </c>
      <c r="J5" s="20" t="s">
        <v>60</v>
      </c>
      <c r="K5" s="20" t="s">
        <v>61</v>
      </c>
      <c r="L5" s="20" t="s">
        <v>62</v>
      </c>
      <c r="M5" s="20" t="s">
        <v>63</v>
      </c>
      <c r="N5" s="20" t="s">
        <v>64</v>
      </c>
      <c r="O5" s="21" t="s">
        <v>65</v>
      </c>
      <c r="P5" s="22" t="s">
        <v>66</v>
      </c>
      <c r="Q5" s="23" t="s">
        <v>67</v>
      </c>
    </row>
    <row r="6" spans="1:19" ht="18" customHeight="1" x14ac:dyDescent="0.2">
      <c r="A6" s="2" t="s">
        <v>68</v>
      </c>
      <c r="B6" s="2"/>
      <c r="C6" s="2"/>
      <c r="D6" s="2"/>
      <c r="E6" s="2"/>
      <c r="F6" s="1" t="s">
        <v>69</v>
      </c>
      <c r="G6" s="1"/>
      <c r="H6" s="101" t="s">
        <v>70</v>
      </c>
      <c r="I6" s="101"/>
      <c r="J6" s="102" t="s">
        <v>71</v>
      </c>
      <c r="K6" s="102"/>
      <c r="L6" s="103" t="s">
        <v>72</v>
      </c>
      <c r="M6" s="103"/>
    </row>
    <row r="7" spans="1:19" ht="15.75" customHeight="1" x14ac:dyDescent="0.2">
      <c r="A7" s="104" t="s">
        <v>73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</row>
    <row r="8" spans="1:19" ht="21.75" customHeight="1" x14ac:dyDescent="0.2">
      <c r="A8" s="105" t="s">
        <v>74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9" ht="18" customHeight="1" x14ac:dyDescent="0.2">
      <c r="A9" s="24" t="s">
        <v>75</v>
      </c>
      <c r="B9" s="25" t="s">
        <v>76</v>
      </c>
      <c r="C9" s="26" t="s">
        <v>69</v>
      </c>
      <c r="D9" s="27"/>
      <c r="E9" s="28">
        <v>3</v>
      </c>
      <c r="F9" s="29" t="s">
        <v>69</v>
      </c>
      <c r="G9" s="30" t="s">
        <v>71</v>
      </c>
      <c r="H9" s="30" t="s">
        <v>71</v>
      </c>
      <c r="I9" s="31" t="s">
        <v>70</v>
      </c>
      <c r="J9" s="31" t="s">
        <v>70</v>
      </c>
      <c r="K9" s="31" t="s">
        <v>70</v>
      </c>
      <c r="L9" s="31" t="s">
        <v>70</v>
      </c>
      <c r="M9" s="31" t="s">
        <v>70</v>
      </c>
      <c r="N9" s="31" t="s">
        <v>70</v>
      </c>
      <c r="O9" s="32"/>
      <c r="P9" s="33">
        <v>1</v>
      </c>
      <c r="Q9" s="34" t="s">
        <v>77</v>
      </c>
    </row>
    <row r="10" spans="1:19" ht="18" customHeight="1" x14ac:dyDescent="0.2">
      <c r="A10" s="35" t="s">
        <v>78</v>
      </c>
      <c r="B10" s="25" t="s">
        <v>76</v>
      </c>
      <c r="C10" s="26" t="s">
        <v>69</v>
      </c>
      <c r="D10" s="27"/>
      <c r="E10" s="28">
        <v>3</v>
      </c>
      <c r="F10" s="29" t="s">
        <v>69</v>
      </c>
      <c r="G10" s="30" t="s">
        <v>71</v>
      </c>
      <c r="H10" s="31" t="s">
        <v>70</v>
      </c>
      <c r="I10" s="31" t="s">
        <v>70</v>
      </c>
      <c r="J10" s="30" t="s">
        <v>71</v>
      </c>
      <c r="K10" s="31" t="s">
        <v>70</v>
      </c>
      <c r="L10" s="31" t="s">
        <v>70</v>
      </c>
      <c r="M10" s="31" t="s">
        <v>70</v>
      </c>
      <c r="N10" s="31" t="s">
        <v>70</v>
      </c>
      <c r="O10" s="32"/>
      <c r="P10" s="33">
        <v>1</v>
      </c>
      <c r="Q10" s="36" t="s">
        <v>79</v>
      </c>
    </row>
    <row r="11" spans="1:19" ht="18" customHeight="1" x14ac:dyDescent="0.2">
      <c r="A11" s="24" t="s">
        <v>80</v>
      </c>
      <c r="B11" s="25" t="s">
        <v>76</v>
      </c>
      <c r="C11" s="26" t="s">
        <v>69</v>
      </c>
      <c r="D11" s="27"/>
      <c r="E11" s="28">
        <v>3</v>
      </c>
      <c r="F11" s="29" t="s">
        <v>69</v>
      </c>
      <c r="G11" s="31" t="s">
        <v>70</v>
      </c>
      <c r="H11" s="37" t="s">
        <v>69</v>
      </c>
      <c r="I11" s="37" t="s">
        <v>69</v>
      </c>
      <c r="J11" s="31" t="s">
        <v>70</v>
      </c>
      <c r="K11" s="31" t="s">
        <v>70</v>
      </c>
      <c r="L11" s="31" t="s">
        <v>70</v>
      </c>
      <c r="M11" s="31" t="s">
        <v>70</v>
      </c>
      <c r="N11" s="31" t="s">
        <v>70</v>
      </c>
      <c r="O11" s="32"/>
      <c r="P11" s="33">
        <v>1</v>
      </c>
      <c r="Q11" s="34" t="s">
        <v>81</v>
      </c>
    </row>
    <row r="12" spans="1:19" ht="18" customHeight="1" x14ac:dyDescent="0.2">
      <c r="A12" s="35" t="s">
        <v>82</v>
      </c>
      <c r="B12" s="25" t="s">
        <v>76</v>
      </c>
      <c r="C12" s="26" t="s">
        <v>69</v>
      </c>
      <c r="D12" s="27"/>
      <c r="E12" s="28">
        <v>3</v>
      </c>
      <c r="F12" s="29" t="s">
        <v>69</v>
      </c>
      <c r="G12" s="31" t="s">
        <v>70</v>
      </c>
      <c r="H12" s="31" t="s">
        <v>70</v>
      </c>
      <c r="I12" s="31" t="s">
        <v>70</v>
      </c>
      <c r="J12" s="31" t="s">
        <v>70</v>
      </c>
      <c r="K12" s="31" t="s">
        <v>70</v>
      </c>
      <c r="L12" s="31" t="s">
        <v>70</v>
      </c>
      <c r="M12" s="31" t="s">
        <v>70</v>
      </c>
      <c r="N12" s="31" t="s">
        <v>70</v>
      </c>
      <c r="O12" s="32"/>
      <c r="P12" s="33">
        <v>1</v>
      </c>
      <c r="Q12" s="36" t="s">
        <v>83</v>
      </c>
    </row>
    <row r="13" spans="1:19" ht="18" customHeight="1" x14ac:dyDescent="0.2">
      <c r="A13" s="24" t="s">
        <v>84</v>
      </c>
      <c r="B13" s="25" t="s">
        <v>76</v>
      </c>
      <c r="C13" s="26" t="s">
        <v>69</v>
      </c>
      <c r="D13" s="27"/>
      <c r="E13" s="28">
        <v>3</v>
      </c>
      <c r="F13" s="29" t="s">
        <v>69</v>
      </c>
      <c r="G13" s="31" t="s">
        <v>70</v>
      </c>
      <c r="H13" s="31" t="s">
        <v>70</v>
      </c>
      <c r="I13" s="31" t="s">
        <v>70</v>
      </c>
      <c r="J13" s="31" t="s">
        <v>70</v>
      </c>
      <c r="K13" s="31" t="s">
        <v>70</v>
      </c>
      <c r="L13" s="31" t="s">
        <v>70</v>
      </c>
      <c r="M13" s="31" t="s">
        <v>70</v>
      </c>
      <c r="N13" s="31" t="s">
        <v>70</v>
      </c>
      <c r="O13" s="32"/>
      <c r="P13" s="33">
        <v>1</v>
      </c>
      <c r="Q13" s="34" t="s">
        <v>85</v>
      </c>
    </row>
    <row r="14" spans="1:19" ht="18" customHeight="1" x14ac:dyDescent="0.2">
      <c r="A14" s="35" t="s">
        <v>86</v>
      </c>
      <c r="B14" s="25" t="s">
        <v>76</v>
      </c>
      <c r="C14" s="26" t="s">
        <v>69</v>
      </c>
      <c r="D14" s="27"/>
      <c r="E14" s="28">
        <v>3</v>
      </c>
      <c r="F14" s="29" t="s">
        <v>69</v>
      </c>
      <c r="G14" s="37" t="s">
        <v>69</v>
      </c>
      <c r="H14" s="31" t="s">
        <v>70</v>
      </c>
      <c r="I14" s="31" t="s">
        <v>70</v>
      </c>
      <c r="J14" s="31" t="s">
        <v>70</v>
      </c>
      <c r="K14" s="31" t="s">
        <v>70</v>
      </c>
      <c r="L14" s="31" t="s">
        <v>70</v>
      </c>
      <c r="M14" s="31" t="s">
        <v>70</v>
      </c>
      <c r="N14" s="31" t="s">
        <v>70</v>
      </c>
      <c r="O14" s="32"/>
      <c r="P14" s="33">
        <v>1</v>
      </c>
      <c r="Q14" s="36" t="s">
        <v>87</v>
      </c>
    </row>
    <row r="15" spans="1:19" ht="18" customHeight="1" x14ac:dyDescent="0.2">
      <c r="A15" s="24" t="s">
        <v>88</v>
      </c>
      <c r="B15" s="25" t="s">
        <v>76</v>
      </c>
      <c r="C15" s="38" t="s">
        <v>71</v>
      </c>
      <c r="D15" s="27"/>
      <c r="E15" s="28">
        <v>3</v>
      </c>
      <c r="F15" s="29" t="s">
        <v>69</v>
      </c>
      <c r="G15" s="31" t="s">
        <v>70</v>
      </c>
      <c r="H15" s="31" t="s">
        <v>70</v>
      </c>
      <c r="I15" s="31" t="s">
        <v>70</v>
      </c>
      <c r="J15" s="31" t="s">
        <v>70</v>
      </c>
      <c r="K15" s="31" t="s">
        <v>70</v>
      </c>
      <c r="L15" s="31" t="s">
        <v>70</v>
      </c>
      <c r="M15" s="31" t="s">
        <v>70</v>
      </c>
      <c r="N15" s="31" t="s">
        <v>70</v>
      </c>
      <c r="O15" s="32"/>
      <c r="P15" s="33">
        <v>1</v>
      </c>
      <c r="Q15" s="34" t="s">
        <v>89</v>
      </c>
    </row>
    <row r="16" spans="1:19" ht="18" customHeight="1" x14ac:dyDescent="0.2">
      <c r="A16" s="35" t="s">
        <v>90</v>
      </c>
      <c r="B16" s="25" t="s">
        <v>76</v>
      </c>
      <c r="C16" s="39" t="s">
        <v>71</v>
      </c>
      <c r="D16" s="27"/>
      <c r="E16" s="28">
        <v>3</v>
      </c>
      <c r="F16" s="31" t="s">
        <v>70</v>
      </c>
      <c r="G16" s="31" t="s">
        <v>70</v>
      </c>
      <c r="H16" s="31" t="s">
        <v>70</v>
      </c>
      <c r="I16" s="31" t="s">
        <v>70</v>
      </c>
      <c r="J16" s="31" t="s">
        <v>70</v>
      </c>
      <c r="K16" s="31" t="s">
        <v>70</v>
      </c>
      <c r="L16" s="31" t="s">
        <v>70</v>
      </c>
      <c r="M16" s="31" t="s">
        <v>70</v>
      </c>
      <c r="N16" s="31" t="s">
        <v>70</v>
      </c>
      <c r="O16" s="32"/>
      <c r="P16" s="40">
        <v>0.5</v>
      </c>
      <c r="Q16" s="36" t="s">
        <v>91</v>
      </c>
    </row>
    <row r="17" spans="1:17" ht="18" customHeight="1" x14ac:dyDescent="0.2">
      <c r="A17" s="24" t="s">
        <v>92</v>
      </c>
      <c r="B17" s="25" t="s">
        <v>76</v>
      </c>
      <c r="C17" s="38" t="s">
        <v>71</v>
      </c>
      <c r="D17" s="27"/>
      <c r="E17" s="28">
        <v>3</v>
      </c>
      <c r="F17" s="31" t="s">
        <v>70</v>
      </c>
      <c r="G17" s="31" t="s">
        <v>70</v>
      </c>
      <c r="H17" s="31" t="s">
        <v>70</v>
      </c>
      <c r="I17" s="31" t="s">
        <v>70</v>
      </c>
      <c r="J17" s="31" t="s">
        <v>70</v>
      </c>
      <c r="K17" s="31" t="s">
        <v>70</v>
      </c>
      <c r="L17" s="31" t="s">
        <v>70</v>
      </c>
      <c r="M17" s="31" t="s">
        <v>70</v>
      </c>
      <c r="N17" s="31" t="s">
        <v>70</v>
      </c>
      <c r="O17" s="32"/>
      <c r="P17" s="40">
        <v>0.5</v>
      </c>
      <c r="Q17" s="34" t="s">
        <v>91</v>
      </c>
    </row>
    <row r="18" spans="1:17" ht="18" customHeight="1" x14ac:dyDescent="0.2">
      <c r="A18" s="35" t="s">
        <v>93</v>
      </c>
      <c r="B18" s="25" t="s">
        <v>76</v>
      </c>
      <c r="C18" s="39" t="s">
        <v>71</v>
      </c>
      <c r="D18" s="27"/>
      <c r="E18" s="28">
        <v>3</v>
      </c>
      <c r="F18" s="29" t="s">
        <v>69</v>
      </c>
      <c r="G18" s="37" t="s">
        <v>69</v>
      </c>
      <c r="H18" s="37" t="s">
        <v>69</v>
      </c>
      <c r="I18" s="37" t="s">
        <v>69</v>
      </c>
      <c r="J18" s="37" t="s">
        <v>69</v>
      </c>
      <c r="K18" s="31" t="s">
        <v>69</v>
      </c>
      <c r="L18" s="31" t="s">
        <v>70</v>
      </c>
      <c r="M18" s="31" t="s">
        <v>70</v>
      </c>
      <c r="N18" s="31" t="s">
        <v>70</v>
      </c>
      <c r="O18" s="32"/>
      <c r="P18" s="33">
        <v>1</v>
      </c>
      <c r="Q18" s="36" t="s">
        <v>94</v>
      </c>
    </row>
    <row r="19" spans="1:17" ht="18" customHeight="1" x14ac:dyDescent="0.2">
      <c r="A19" s="24" t="s">
        <v>95</v>
      </c>
      <c r="B19" s="25" t="s">
        <v>76</v>
      </c>
      <c r="C19" s="38" t="s">
        <v>71</v>
      </c>
      <c r="D19" s="27"/>
      <c r="E19" s="28">
        <v>3</v>
      </c>
      <c r="F19" s="29" t="s">
        <v>69</v>
      </c>
      <c r="G19" s="31" t="s">
        <v>70</v>
      </c>
      <c r="H19" s="31" t="s">
        <v>70</v>
      </c>
      <c r="I19" s="31" t="s">
        <v>70</v>
      </c>
      <c r="J19" s="31" t="s">
        <v>70</v>
      </c>
      <c r="K19" s="31" t="s">
        <v>70</v>
      </c>
      <c r="L19" s="31" t="s">
        <v>70</v>
      </c>
      <c r="M19" s="31" t="s">
        <v>70</v>
      </c>
      <c r="N19" s="31" t="s">
        <v>70</v>
      </c>
      <c r="O19" s="32"/>
      <c r="P19" s="33">
        <v>1</v>
      </c>
      <c r="Q19" s="34" t="s">
        <v>96</v>
      </c>
    </row>
    <row r="20" spans="1:17" ht="18" customHeight="1" x14ac:dyDescent="0.2">
      <c r="A20" s="35" t="s">
        <v>97</v>
      </c>
      <c r="B20" s="25" t="s">
        <v>76</v>
      </c>
      <c r="C20" s="39" t="s">
        <v>71</v>
      </c>
      <c r="D20" s="27"/>
      <c r="E20" s="28">
        <v>3</v>
      </c>
      <c r="F20" s="29" t="s">
        <v>69</v>
      </c>
      <c r="G20" s="37" t="s">
        <v>69</v>
      </c>
      <c r="H20" s="31" t="s">
        <v>70</v>
      </c>
      <c r="I20" s="31" t="s">
        <v>70</v>
      </c>
      <c r="J20" s="31" t="s">
        <v>70</v>
      </c>
      <c r="K20" s="31" t="s">
        <v>70</v>
      </c>
      <c r="L20" s="31" t="s">
        <v>70</v>
      </c>
      <c r="M20" s="31" t="s">
        <v>70</v>
      </c>
      <c r="N20" s="31" t="s">
        <v>70</v>
      </c>
      <c r="O20" s="32"/>
      <c r="P20" s="33">
        <v>1</v>
      </c>
      <c r="Q20" s="36" t="s">
        <v>98</v>
      </c>
    </row>
    <row r="21" spans="1:17" ht="18" customHeight="1" x14ac:dyDescent="0.2">
      <c r="A21" s="24" t="s">
        <v>99</v>
      </c>
      <c r="B21" s="25" t="s">
        <v>76</v>
      </c>
      <c r="C21" s="38" t="s">
        <v>71</v>
      </c>
      <c r="D21" s="27"/>
      <c r="E21" s="28">
        <v>3</v>
      </c>
      <c r="F21" s="29" t="s">
        <v>69</v>
      </c>
      <c r="G21" s="31" t="s">
        <v>70</v>
      </c>
      <c r="H21" s="31" t="s">
        <v>70</v>
      </c>
      <c r="I21" s="31" t="s">
        <v>70</v>
      </c>
      <c r="J21" s="31" t="s">
        <v>70</v>
      </c>
      <c r="K21" s="31" t="s">
        <v>70</v>
      </c>
      <c r="L21" s="31" t="s">
        <v>70</v>
      </c>
      <c r="M21" s="31" t="s">
        <v>70</v>
      </c>
      <c r="N21" s="31" t="s">
        <v>70</v>
      </c>
      <c r="O21" s="32"/>
      <c r="P21" s="33">
        <v>1</v>
      </c>
      <c r="Q21" s="34" t="s">
        <v>100</v>
      </c>
    </row>
    <row r="22" spans="1:17" ht="18" customHeight="1" x14ac:dyDescent="0.2">
      <c r="A22" s="35" t="s">
        <v>101</v>
      </c>
      <c r="B22" s="25" t="s">
        <v>76</v>
      </c>
      <c r="C22" s="39" t="s">
        <v>71</v>
      </c>
      <c r="D22" s="27"/>
      <c r="E22" s="28">
        <v>3</v>
      </c>
      <c r="F22" s="31" t="s">
        <v>70</v>
      </c>
      <c r="G22" s="31" t="s">
        <v>70</v>
      </c>
      <c r="H22" s="31" t="s">
        <v>70</v>
      </c>
      <c r="I22" s="31" t="s">
        <v>70</v>
      </c>
      <c r="J22" s="31" t="s">
        <v>70</v>
      </c>
      <c r="K22" s="31" t="s">
        <v>70</v>
      </c>
      <c r="L22" s="31" t="s">
        <v>70</v>
      </c>
      <c r="M22" s="31" t="s">
        <v>70</v>
      </c>
      <c r="N22" s="31" t="s">
        <v>70</v>
      </c>
      <c r="O22" s="32"/>
      <c r="P22" s="40">
        <v>0.5</v>
      </c>
      <c r="Q22" s="36" t="s">
        <v>102</v>
      </c>
    </row>
    <row r="23" spans="1:17" ht="18" customHeight="1" x14ac:dyDescent="0.2">
      <c r="A23" s="24" t="s">
        <v>103</v>
      </c>
      <c r="B23" s="25" t="s">
        <v>76</v>
      </c>
      <c r="C23" s="38" t="s">
        <v>71</v>
      </c>
      <c r="D23" s="27"/>
      <c r="E23" s="28">
        <v>3</v>
      </c>
      <c r="F23" s="29" t="s">
        <v>69</v>
      </c>
      <c r="G23" s="31" t="s">
        <v>70</v>
      </c>
      <c r="H23" s="31" t="s">
        <v>70</v>
      </c>
      <c r="I23" s="31" t="s">
        <v>70</v>
      </c>
      <c r="J23" s="31" t="s">
        <v>70</v>
      </c>
      <c r="K23" s="31" t="s">
        <v>70</v>
      </c>
      <c r="L23" s="31" t="s">
        <v>70</v>
      </c>
      <c r="M23" s="31" t="s">
        <v>70</v>
      </c>
      <c r="N23" s="31" t="s">
        <v>70</v>
      </c>
      <c r="O23" s="32"/>
      <c r="P23" s="33">
        <v>1</v>
      </c>
      <c r="Q23" s="34" t="s">
        <v>104</v>
      </c>
    </row>
    <row r="24" spans="1:17" ht="18" customHeight="1" x14ac:dyDescent="0.2">
      <c r="A24" s="35" t="s">
        <v>105</v>
      </c>
      <c r="B24" s="25" t="s">
        <v>76</v>
      </c>
      <c r="C24" s="39" t="s">
        <v>71</v>
      </c>
      <c r="D24" s="27"/>
      <c r="E24" s="28">
        <v>3</v>
      </c>
      <c r="F24" s="29" t="s">
        <v>69</v>
      </c>
      <c r="G24" s="31" t="s">
        <v>70</v>
      </c>
      <c r="H24" s="31" t="s">
        <v>70</v>
      </c>
      <c r="I24" s="31" t="s">
        <v>70</v>
      </c>
      <c r="J24" s="31" t="s">
        <v>70</v>
      </c>
      <c r="K24" s="31" t="s">
        <v>70</v>
      </c>
      <c r="L24" s="31" t="s">
        <v>70</v>
      </c>
      <c r="M24" s="31" t="s">
        <v>70</v>
      </c>
      <c r="N24" s="31" t="s">
        <v>70</v>
      </c>
      <c r="O24" s="32"/>
      <c r="P24" s="33">
        <v>1</v>
      </c>
      <c r="Q24" s="36" t="s">
        <v>106</v>
      </c>
    </row>
    <row r="25" spans="1:17" ht="18" customHeight="1" x14ac:dyDescent="0.2">
      <c r="A25" s="24" t="s">
        <v>107</v>
      </c>
      <c r="B25" s="25" t="s">
        <v>76</v>
      </c>
      <c r="C25" s="26" t="s">
        <v>69</v>
      </c>
      <c r="D25" s="27"/>
      <c r="E25" s="28">
        <v>3</v>
      </c>
      <c r="F25" s="29" t="s">
        <v>69</v>
      </c>
      <c r="G25" s="31" t="s">
        <v>70</v>
      </c>
      <c r="H25" s="31" t="s">
        <v>70</v>
      </c>
      <c r="I25" s="31" t="s">
        <v>70</v>
      </c>
      <c r="J25" s="31" t="s">
        <v>70</v>
      </c>
      <c r="K25" s="31" t="s">
        <v>70</v>
      </c>
      <c r="L25" s="31" t="s">
        <v>70</v>
      </c>
      <c r="M25" s="31" t="s">
        <v>70</v>
      </c>
      <c r="N25" s="31" t="s">
        <v>70</v>
      </c>
      <c r="O25" s="32"/>
      <c r="P25" s="33">
        <v>1</v>
      </c>
      <c r="Q25" s="34" t="s">
        <v>108</v>
      </c>
    </row>
    <row r="26" spans="1:17" ht="18" customHeight="1" x14ac:dyDescent="0.2">
      <c r="A26" s="35" t="s">
        <v>109</v>
      </c>
      <c r="B26" s="25" t="s">
        <v>76</v>
      </c>
      <c r="C26" s="39" t="s">
        <v>71</v>
      </c>
      <c r="D26" s="27"/>
      <c r="E26" s="28">
        <v>3</v>
      </c>
      <c r="F26" s="29" t="s">
        <v>69</v>
      </c>
      <c r="G26" s="31" t="s">
        <v>70</v>
      </c>
      <c r="H26" s="31" t="s">
        <v>70</v>
      </c>
      <c r="I26" s="31" t="s">
        <v>70</v>
      </c>
      <c r="J26" s="31" t="s">
        <v>70</v>
      </c>
      <c r="K26" s="31" t="s">
        <v>70</v>
      </c>
      <c r="L26" s="31" t="s">
        <v>70</v>
      </c>
      <c r="M26" s="31" t="s">
        <v>70</v>
      </c>
      <c r="N26" s="31" t="s">
        <v>70</v>
      </c>
      <c r="O26" s="32"/>
      <c r="P26" s="33">
        <v>1</v>
      </c>
      <c r="Q26" s="36" t="s">
        <v>110</v>
      </c>
    </row>
    <row r="27" spans="1:17" ht="18" customHeight="1" x14ac:dyDescent="0.2">
      <c r="A27" s="24" t="s">
        <v>111</v>
      </c>
      <c r="B27" s="25" t="s">
        <v>76</v>
      </c>
      <c r="C27" s="38" t="s">
        <v>71</v>
      </c>
      <c r="D27" s="27"/>
      <c r="E27" s="28">
        <v>3</v>
      </c>
      <c r="F27" s="29" t="s">
        <v>69</v>
      </c>
      <c r="G27" s="31" t="s">
        <v>70</v>
      </c>
      <c r="H27" s="31" t="s">
        <v>70</v>
      </c>
      <c r="I27" s="31" t="s">
        <v>70</v>
      </c>
      <c r="J27" s="31" t="s">
        <v>70</v>
      </c>
      <c r="K27" s="31" t="s">
        <v>70</v>
      </c>
      <c r="L27" s="31" t="s">
        <v>70</v>
      </c>
      <c r="M27" s="31" t="s">
        <v>70</v>
      </c>
      <c r="N27" s="31" t="s">
        <v>70</v>
      </c>
      <c r="O27" s="32"/>
      <c r="P27" s="33">
        <v>1</v>
      </c>
      <c r="Q27" s="34" t="s">
        <v>112</v>
      </c>
    </row>
    <row r="28" spans="1:17" ht="18" customHeight="1" x14ac:dyDescent="0.2">
      <c r="A28" s="35" t="s">
        <v>113</v>
      </c>
      <c r="B28" s="25" t="s">
        <v>76</v>
      </c>
      <c r="C28" s="39" t="s">
        <v>71</v>
      </c>
      <c r="D28" s="27"/>
      <c r="E28" s="28">
        <v>3</v>
      </c>
      <c r="F28" s="29" t="s">
        <v>69</v>
      </c>
      <c r="G28" s="31" t="s">
        <v>70</v>
      </c>
      <c r="H28" s="31" t="s">
        <v>70</v>
      </c>
      <c r="I28" s="31" t="s">
        <v>70</v>
      </c>
      <c r="J28" s="31" t="s">
        <v>70</v>
      </c>
      <c r="K28" s="31" t="s">
        <v>70</v>
      </c>
      <c r="L28" s="31" t="s">
        <v>70</v>
      </c>
      <c r="M28" s="31" t="s">
        <v>70</v>
      </c>
      <c r="N28" s="31" t="s">
        <v>70</v>
      </c>
      <c r="O28" s="32"/>
      <c r="P28" s="33">
        <v>1</v>
      </c>
      <c r="Q28" s="36" t="s">
        <v>114</v>
      </c>
    </row>
    <row r="29" spans="1:17" ht="21.75" customHeight="1" x14ac:dyDescent="0.2">
      <c r="A29" s="105" t="s">
        <v>115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</row>
    <row r="30" spans="1:17" ht="18" customHeight="1" x14ac:dyDescent="0.2">
      <c r="A30" s="35" t="s">
        <v>116</v>
      </c>
      <c r="B30" s="25" t="s">
        <v>117</v>
      </c>
      <c r="C30" s="26" t="s">
        <v>69</v>
      </c>
      <c r="D30" s="27"/>
      <c r="E30" s="28">
        <v>3</v>
      </c>
      <c r="F30" s="29" t="s">
        <v>69</v>
      </c>
      <c r="G30" s="31" t="s">
        <v>70</v>
      </c>
      <c r="H30" s="37" t="s">
        <v>69</v>
      </c>
      <c r="I30" s="37" t="s">
        <v>69</v>
      </c>
      <c r="J30" s="37" t="s">
        <v>69</v>
      </c>
      <c r="K30" s="31" t="s">
        <v>70</v>
      </c>
      <c r="L30" s="31" t="s">
        <v>70</v>
      </c>
      <c r="M30" s="31" t="s">
        <v>70</v>
      </c>
      <c r="N30" s="31" t="s">
        <v>70</v>
      </c>
      <c r="O30" s="32"/>
      <c r="P30" s="33">
        <v>1</v>
      </c>
      <c r="Q30" s="36" t="s">
        <v>118</v>
      </c>
    </row>
    <row r="31" spans="1:17" ht="18" customHeight="1" x14ac:dyDescent="0.2">
      <c r="A31" s="24" t="s">
        <v>119</v>
      </c>
      <c r="B31" s="25" t="s">
        <v>117</v>
      </c>
      <c r="C31" s="38" t="s">
        <v>71</v>
      </c>
      <c r="D31" s="27"/>
      <c r="E31" s="28">
        <v>3</v>
      </c>
      <c r="F31" s="29" t="s">
        <v>69</v>
      </c>
      <c r="G31" s="30" t="s">
        <v>71</v>
      </c>
      <c r="H31" s="30" t="s">
        <v>71</v>
      </c>
      <c r="I31" s="31" t="s">
        <v>70</v>
      </c>
      <c r="J31" s="31" t="s">
        <v>70</v>
      </c>
      <c r="K31" s="31" t="s">
        <v>70</v>
      </c>
      <c r="L31" s="31" t="s">
        <v>70</v>
      </c>
      <c r="M31" s="31" t="s">
        <v>70</v>
      </c>
      <c r="N31" s="31" t="s">
        <v>70</v>
      </c>
      <c r="O31" s="32"/>
      <c r="P31" s="33">
        <v>1</v>
      </c>
      <c r="Q31" s="34" t="s">
        <v>120</v>
      </c>
    </row>
    <row r="32" spans="1:17" ht="18" customHeight="1" x14ac:dyDescent="0.2">
      <c r="A32" s="35" t="s">
        <v>121</v>
      </c>
      <c r="B32" s="25" t="s">
        <v>117</v>
      </c>
      <c r="C32" s="26" t="s">
        <v>69</v>
      </c>
      <c r="D32" s="27"/>
      <c r="E32" s="28">
        <v>3</v>
      </c>
      <c r="F32" s="29" t="s">
        <v>69</v>
      </c>
      <c r="G32" s="31" t="s">
        <v>70</v>
      </c>
      <c r="H32" s="37" t="s">
        <v>69</v>
      </c>
      <c r="I32" s="37" t="s">
        <v>69</v>
      </c>
      <c r="J32" s="37" t="s">
        <v>69</v>
      </c>
      <c r="K32" s="31" t="s">
        <v>70</v>
      </c>
      <c r="L32" s="31" t="s">
        <v>70</v>
      </c>
      <c r="M32" s="31" t="s">
        <v>70</v>
      </c>
      <c r="N32" s="31" t="s">
        <v>70</v>
      </c>
      <c r="O32" s="32"/>
      <c r="P32" s="33">
        <v>1</v>
      </c>
      <c r="Q32" s="36" t="s">
        <v>122</v>
      </c>
    </row>
    <row r="33" spans="1:17" ht="18" customHeight="1" x14ac:dyDescent="0.2">
      <c r="A33" s="24" t="s">
        <v>123</v>
      </c>
      <c r="B33" s="25" t="s">
        <v>117</v>
      </c>
      <c r="C33" s="26" t="s">
        <v>69</v>
      </c>
      <c r="D33" s="27"/>
      <c r="E33" s="28">
        <v>3</v>
      </c>
      <c r="F33" s="29" t="s">
        <v>69</v>
      </c>
      <c r="G33" s="31" t="s">
        <v>70</v>
      </c>
      <c r="H33" s="31" t="s">
        <v>70</v>
      </c>
      <c r="I33" s="31" t="s">
        <v>70</v>
      </c>
      <c r="J33" s="31" t="s">
        <v>70</v>
      </c>
      <c r="K33" s="31" t="s">
        <v>70</v>
      </c>
      <c r="L33" s="31" t="s">
        <v>70</v>
      </c>
      <c r="M33" s="31" t="s">
        <v>70</v>
      </c>
      <c r="N33" s="31" t="s">
        <v>70</v>
      </c>
      <c r="O33" s="32"/>
      <c r="P33" s="33">
        <v>1</v>
      </c>
      <c r="Q33" s="34" t="s">
        <v>124</v>
      </c>
    </row>
    <row r="34" spans="1:17" ht="18" customHeight="1" x14ac:dyDescent="0.2">
      <c r="A34" s="35" t="s">
        <v>125</v>
      </c>
      <c r="B34" s="25" t="s">
        <v>117</v>
      </c>
      <c r="C34" s="39" t="s">
        <v>71</v>
      </c>
      <c r="D34" s="27"/>
      <c r="E34" s="28">
        <v>3</v>
      </c>
      <c r="F34" s="29" t="s">
        <v>69</v>
      </c>
      <c r="G34" s="31" t="s">
        <v>70</v>
      </c>
      <c r="H34" s="31" t="s">
        <v>70</v>
      </c>
      <c r="I34" s="31" t="s">
        <v>70</v>
      </c>
      <c r="J34" s="31" t="s">
        <v>70</v>
      </c>
      <c r="K34" s="31" t="s">
        <v>70</v>
      </c>
      <c r="L34" s="31" t="s">
        <v>70</v>
      </c>
      <c r="M34" s="31" t="s">
        <v>70</v>
      </c>
      <c r="N34" s="31" t="s">
        <v>70</v>
      </c>
      <c r="O34" s="32"/>
      <c r="P34" s="33">
        <v>1</v>
      </c>
      <c r="Q34" s="36" t="s">
        <v>126</v>
      </c>
    </row>
    <row r="35" spans="1:17" ht="18" customHeight="1" x14ac:dyDescent="0.2">
      <c r="A35" s="24" t="s">
        <v>127</v>
      </c>
      <c r="B35" s="25" t="s">
        <v>117</v>
      </c>
      <c r="C35" s="38" t="s">
        <v>71</v>
      </c>
      <c r="D35" s="27"/>
      <c r="E35" s="28">
        <v>3</v>
      </c>
      <c r="F35" s="29" t="s">
        <v>69</v>
      </c>
      <c r="G35" s="31" t="s">
        <v>70</v>
      </c>
      <c r="H35" s="31" t="s">
        <v>70</v>
      </c>
      <c r="I35" s="31" t="s">
        <v>70</v>
      </c>
      <c r="J35" s="31" t="s">
        <v>70</v>
      </c>
      <c r="K35" s="31" t="s">
        <v>70</v>
      </c>
      <c r="L35" s="31" t="s">
        <v>70</v>
      </c>
      <c r="M35" s="31" t="s">
        <v>70</v>
      </c>
      <c r="N35" s="31" t="s">
        <v>70</v>
      </c>
      <c r="O35" s="32"/>
      <c r="P35" s="33">
        <v>1</v>
      </c>
      <c r="Q35" s="34" t="s">
        <v>128</v>
      </c>
    </row>
    <row r="36" spans="1:17" ht="18" customHeight="1" x14ac:dyDescent="0.2">
      <c r="A36" s="35" t="s">
        <v>129</v>
      </c>
      <c r="B36" s="25" t="s">
        <v>117</v>
      </c>
      <c r="C36" s="39" t="s">
        <v>71</v>
      </c>
      <c r="D36" s="27"/>
      <c r="E36" s="28">
        <v>3</v>
      </c>
      <c r="F36" s="29" t="s">
        <v>69</v>
      </c>
      <c r="G36" s="31" t="s">
        <v>70</v>
      </c>
      <c r="H36" s="31" t="s">
        <v>70</v>
      </c>
      <c r="I36" s="31" t="s">
        <v>70</v>
      </c>
      <c r="J36" s="31" t="s">
        <v>70</v>
      </c>
      <c r="K36" s="31" t="s">
        <v>70</v>
      </c>
      <c r="L36" s="31" t="s">
        <v>70</v>
      </c>
      <c r="M36" s="31" t="s">
        <v>70</v>
      </c>
      <c r="N36" s="31" t="s">
        <v>70</v>
      </c>
      <c r="O36" s="32"/>
      <c r="P36" s="33">
        <v>1</v>
      </c>
      <c r="Q36" s="36" t="s">
        <v>130</v>
      </c>
    </row>
    <row r="37" spans="1:17" ht="18" customHeight="1" x14ac:dyDescent="0.2">
      <c r="A37" s="24" t="s">
        <v>131</v>
      </c>
      <c r="B37" s="25" t="s">
        <v>117</v>
      </c>
      <c r="C37" s="38" t="s">
        <v>71</v>
      </c>
      <c r="D37" s="27"/>
      <c r="E37" s="28">
        <v>3</v>
      </c>
      <c r="F37" s="29" t="s">
        <v>69</v>
      </c>
      <c r="G37" s="31" t="s">
        <v>70</v>
      </c>
      <c r="H37" s="37" t="s">
        <v>69</v>
      </c>
      <c r="I37" s="37" t="s">
        <v>69</v>
      </c>
      <c r="J37" s="31" t="s">
        <v>70</v>
      </c>
      <c r="K37" s="31" t="s">
        <v>70</v>
      </c>
      <c r="L37" s="31" t="s">
        <v>70</v>
      </c>
      <c r="M37" s="31" t="s">
        <v>70</v>
      </c>
      <c r="N37" s="31" t="s">
        <v>70</v>
      </c>
      <c r="O37" s="32"/>
      <c r="P37" s="33">
        <v>1</v>
      </c>
      <c r="Q37" s="34" t="s">
        <v>132</v>
      </c>
    </row>
    <row r="38" spans="1:17" ht="18" customHeight="1" x14ac:dyDescent="0.2">
      <c r="A38" s="35" t="s">
        <v>133</v>
      </c>
      <c r="B38" s="25" t="s">
        <v>117</v>
      </c>
      <c r="C38" s="39" t="s">
        <v>71</v>
      </c>
      <c r="D38" s="27"/>
      <c r="E38" s="28">
        <v>3</v>
      </c>
      <c r="F38" s="29" t="s">
        <v>69</v>
      </c>
      <c r="G38" s="31" t="s">
        <v>70</v>
      </c>
      <c r="H38" s="31" t="s">
        <v>70</v>
      </c>
      <c r="I38" s="31" t="s">
        <v>70</v>
      </c>
      <c r="J38" s="31" t="s">
        <v>70</v>
      </c>
      <c r="K38" s="31" t="s">
        <v>70</v>
      </c>
      <c r="L38" s="31" t="s">
        <v>70</v>
      </c>
      <c r="M38" s="31" t="s">
        <v>70</v>
      </c>
      <c r="N38" s="31" t="s">
        <v>70</v>
      </c>
      <c r="O38" s="32"/>
      <c r="P38" s="33">
        <v>1</v>
      </c>
      <c r="Q38" s="36" t="s">
        <v>134</v>
      </c>
    </row>
    <row r="39" spans="1:17" ht="18" customHeight="1" x14ac:dyDescent="0.2">
      <c r="A39" s="24" t="s">
        <v>135</v>
      </c>
      <c r="B39" s="25" t="s">
        <v>117</v>
      </c>
      <c r="C39" s="38" t="s">
        <v>71</v>
      </c>
      <c r="D39" s="27"/>
      <c r="E39" s="28">
        <v>3</v>
      </c>
      <c r="F39" s="29" t="s">
        <v>69</v>
      </c>
      <c r="G39" s="31" t="s">
        <v>70</v>
      </c>
      <c r="H39" s="31" t="s">
        <v>70</v>
      </c>
      <c r="I39" s="31" t="s">
        <v>70</v>
      </c>
      <c r="J39" s="31" t="s">
        <v>70</v>
      </c>
      <c r="K39" s="31" t="s">
        <v>70</v>
      </c>
      <c r="L39" s="31" t="s">
        <v>70</v>
      </c>
      <c r="M39" s="31" t="s">
        <v>70</v>
      </c>
      <c r="N39" s="31" t="s">
        <v>70</v>
      </c>
      <c r="O39" s="32"/>
      <c r="P39" s="33">
        <v>1</v>
      </c>
      <c r="Q39" s="34" t="s">
        <v>136</v>
      </c>
    </row>
    <row r="40" spans="1:17" ht="18" customHeight="1" x14ac:dyDescent="0.2">
      <c r="A40" s="35" t="s">
        <v>137</v>
      </c>
      <c r="B40" s="25" t="s">
        <v>117</v>
      </c>
      <c r="C40" s="39" t="s">
        <v>71</v>
      </c>
      <c r="D40" s="27"/>
      <c r="E40" s="28">
        <v>3</v>
      </c>
      <c r="F40" s="29" t="s">
        <v>69</v>
      </c>
      <c r="G40" s="31" t="s">
        <v>70</v>
      </c>
      <c r="H40" s="31" t="s">
        <v>70</v>
      </c>
      <c r="I40" s="31" t="s">
        <v>70</v>
      </c>
      <c r="J40" s="31" t="s">
        <v>70</v>
      </c>
      <c r="K40" s="31" t="s">
        <v>70</v>
      </c>
      <c r="L40" s="31" t="s">
        <v>70</v>
      </c>
      <c r="M40" s="31" t="s">
        <v>70</v>
      </c>
      <c r="N40" s="31" t="s">
        <v>70</v>
      </c>
      <c r="O40" s="32"/>
      <c r="P40" s="33">
        <v>1</v>
      </c>
      <c r="Q40" s="36" t="s">
        <v>138</v>
      </c>
    </row>
    <row r="41" spans="1:17" ht="18" customHeight="1" x14ac:dyDescent="0.2">
      <c r="A41" s="24" t="s">
        <v>139</v>
      </c>
      <c r="B41" s="25" t="s">
        <v>117</v>
      </c>
      <c r="C41" s="38" t="s">
        <v>71</v>
      </c>
      <c r="D41" s="27"/>
      <c r="E41" s="28">
        <v>3</v>
      </c>
      <c r="F41" s="29" t="s">
        <v>69</v>
      </c>
      <c r="G41" s="31" t="s">
        <v>70</v>
      </c>
      <c r="H41" s="31" t="s">
        <v>70</v>
      </c>
      <c r="I41" s="37" t="s">
        <v>69</v>
      </c>
      <c r="J41" s="37" t="s">
        <v>69</v>
      </c>
      <c r="K41" s="31" t="s">
        <v>70</v>
      </c>
      <c r="L41" s="31" t="s">
        <v>70</v>
      </c>
      <c r="M41" s="31" t="s">
        <v>70</v>
      </c>
      <c r="N41" s="31" t="s">
        <v>70</v>
      </c>
      <c r="O41" s="32"/>
      <c r="P41" s="33">
        <v>1</v>
      </c>
      <c r="Q41" s="34" t="s">
        <v>140</v>
      </c>
    </row>
    <row r="42" spans="1:17" ht="18" customHeight="1" x14ac:dyDescent="0.2">
      <c r="A42" s="35" t="s">
        <v>141</v>
      </c>
      <c r="B42" s="25" t="s">
        <v>117</v>
      </c>
      <c r="C42" s="39" t="s">
        <v>71</v>
      </c>
      <c r="D42" s="27"/>
      <c r="E42" s="28">
        <v>3</v>
      </c>
      <c r="F42" s="31" t="s">
        <v>70</v>
      </c>
      <c r="G42" s="31" t="s">
        <v>70</v>
      </c>
      <c r="H42" s="37" t="s">
        <v>69</v>
      </c>
      <c r="I42" s="31" t="s">
        <v>70</v>
      </c>
      <c r="J42" s="31" t="s">
        <v>70</v>
      </c>
      <c r="K42" s="31" t="s">
        <v>70</v>
      </c>
      <c r="L42" s="31" t="s">
        <v>70</v>
      </c>
      <c r="M42" s="31" t="s">
        <v>70</v>
      </c>
      <c r="N42" s="31" t="s">
        <v>70</v>
      </c>
      <c r="O42" s="32"/>
      <c r="P42" s="40">
        <v>0.5</v>
      </c>
      <c r="Q42" s="36" t="s">
        <v>91</v>
      </c>
    </row>
    <row r="43" spans="1:17" ht="18" customHeight="1" x14ac:dyDescent="0.2">
      <c r="A43" s="24" t="s">
        <v>142</v>
      </c>
      <c r="B43" s="25" t="s">
        <v>117</v>
      </c>
      <c r="C43" s="26" t="s">
        <v>69</v>
      </c>
      <c r="D43" s="27"/>
      <c r="E43" s="28">
        <v>3</v>
      </c>
      <c r="F43" s="29" t="s">
        <v>69</v>
      </c>
      <c r="G43" s="31" t="s">
        <v>70</v>
      </c>
      <c r="H43" s="31" t="s">
        <v>70</v>
      </c>
      <c r="I43" s="31" t="s">
        <v>70</v>
      </c>
      <c r="J43" s="31" t="s">
        <v>70</v>
      </c>
      <c r="K43" s="31" t="s">
        <v>70</v>
      </c>
      <c r="L43" s="31" t="s">
        <v>70</v>
      </c>
      <c r="M43" s="31" t="s">
        <v>70</v>
      </c>
      <c r="N43" s="31" t="s">
        <v>70</v>
      </c>
      <c r="O43" s="32"/>
      <c r="P43" s="33">
        <v>1</v>
      </c>
      <c r="Q43" s="34" t="s">
        <v>143</v>
      </c>
    </row>
    <row r="44" spans="1:17" ht="18" customHeight="1" x14ac:dyDescent="0.2">
      <c r="A44" s="35" t="s">
        <v>144</v>
      </c>
      <c r="B44" s="25" t="s">
        <v>117</v>
      </c>
      <c r="C44" s="39" t="s">
        <v>71</v>
      </c>
      <c r="D44" s="27"/>
      <c r="E44" s="28">
        <v>3</v>
      </c>
      <c r="F44" s="31" t="s">
        <v>70</v>
      </c>
      <c r="G44" s="31" t="s">
        <v>70</v>
      </c>
      <c r="H44" s="31" t="s">
        <v>70</v>
      </c>
      <c r="I44" s="31" t="s">
        <v>70</v>
      </c>
      <c r="J44" s="31" t="s">
        <v>70</v>
      </c>
      <c r="K44" s="31" t="s">
        <v>70</v>
      </c>
      <c r="L44" s="31" t="s">
        <v>70</v>
      </c>
      <c r="M44" s="31" t="s">
        <v>70</v>
      </c>
      <c r="N44" s="31" t="s">
        <v>70</v>
      </c>
      <c r="O44" s="32"/>
      <c r="P44" s="40">
        <v>0.5</v>
      </c>
      <c r="Q44" s="36" t="s">
        <v>91</v>
      </c>
    </row>
    <row r="45" spans="1:17" ht="18" customHeight="1" x14ac:dyDescent="0.2">
      <c r="A45" s="24" t="s">
        <v>145</v>
      </c>
      <c r="B45" s="25" t="s">
        <v>117</v>
      </c>
      <c r="C45" s="38" t="s">
        <v>71</v>
      </c>
      <c r="D45" s="27"/>
      <c r="E45" s="28">
        <v>3</v>
      </c>
      <c r="F45" s="29" t="s">
        <v>69</v>
      </c>
      <c r="G45" s="31" t="s">
        <v>70</v>
      </c>
      <c r="H45" s="31" t="s">
        <v>70</v>
      </c>
      <c r="I45" s="31" t="s">
        <v>70</v>
      </c>
      <c r="J45" s="31" t="s">
        <v>70</v>
      </c>
      <c r="K45" s="31" t="s">
        <v>70</v>
      </c>
      <c r="L45" s="31" t="s">
        <v>70</v>
      </c>
      <c r="M45" s="31" t="s">
        <v>70</v>
      </c>
      <c r="N45" s="31" t="s">
        <v>70</v>
      </c>
      <c r="O45" s="32"/>
      <c r="P45" s="33">
        <v>1</v>
      </c>
      <c r="Q45" s="34" t="s">
        <v>146</v>
      </c>
    </row>
    <row r="46" spans="1:17" ht="21.75" customHeight="1" x14ac:dyDescent="0.2">
      <c r="A46" s="105" t="s">
        <v>147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ht="18" customHeight="1" x14ac:dyDescent="0.2">
      <c r="A47" s="24" t="s">
        <v>148</v>
      </c>
      <c r="B47" s="25" t="s">
        <v>149</v>
      </c>
      <c r="C47" s="38" t="s">
        <v>71</v>
      </c>
      <c r="D47" s="27"/>
      <c r="E47" s="28">
        <v>3</v>
      </c>
      <c r="F47" s="29" t="s">
        <v>69</v>
      </c>
      <c r="G47" s="30" t="s">
        <v>71</v>
      </c>
      <c r="H47" s="30" t="s">
        <v>71</v>
      </c>
      <c r="I47" s="31" t="s">
        <v>70</v>
      </c>
      <c r="J47" s="37" t="s">
        <v>69</v>
      </c>
      <c r="K47" s="31" t="s">
        <v>70</v>
      </c>
      <c r="L47" s="31" t="s">
        <v>70</v>
      </c>
      <c r="M47" s="31" t="s">
        <v>70</v>
      </c>
      <c r="N47" s="31" t="s">
        <v>70</v>
      </c>
      <c r="O47" s="32"/>
      <c r="P47" s="33">
        <v>1</v>
      </c>
      <c r="Q47" s="34" t="s">
        <v>150</v>
      </c>
    </row>
    <row r="48" spans="1:17" ht="18" customHeight="1" x14ac:dyDescent="0.2">
      <c r="A48" s="35" t="s">
        <v>151</v>
      </c>
      <c r="B48" s="25" t="s">
        <v>149</v>
      </c>
      <c r="C48" s="39" t="s">
        <v>71</v>
      </c>
      <c r="D48" s="27"/>
      <c r="E48" s="28">
        <v>3</v>
      </c>
      <c r="F48" s="29" t="s">
        <v>69</v>
      </c>
      <c r="G48" s="31" t="s">
        <v>70</v>
      </c>
      <c r="H48" s="31" t="s">
        <v>70</v>
      </c>
      <c r="I48" s="31" t="s">
        <v>70</v>
      </c>
      <c r="J48" s="31" t="s">
        <v>70</v>
      </c>
      <c r="K48" s="31" t="s">
        <v>70</v>
      </c>
      <c r="L48" s="31" t="s">
        <v>70</v>
      </c>
      <c r="M48" s="31" t="s">
        <v>70</v>
      </c>
      <c r="N48" s="31" t="s">
        <v>70</v>
      </c>
      <c r="O48" s="32"/>
      <c r="P48" s="33">
        <v>1</v>
      </c>
      <c r="Q48" s="36" t="s">
        <v>152</v>
      </c>
    </row>
    <row r="49" spans="1:17" ht="18" customHeight="1" x14ac:dyDescent="0.2">
      <c r="A49" s="24" t="s">
        <v>153</v>
      </c>
      <c r="B49" s="25" t="s">
        <v>149</v>
      </c>
      <c r="C49" s="38" t="s">
        <v>71</v>
      </c>
      <c r="D49" s="27"/>
      <c r="E49" s="28">
        <v>3</v>
      </c>
      <c r="F49" s="29" t="s">
        <v>69</v>
      </c>
      <c r="G49" s="31" t="s">
        <v>70</v>
      </c>
      <c r="H49" s="31" t="s">
        <v>70</v>
      </c>
      <c r="I49" s="31" t="s">
        <v>70</v>
      </c>
      <c r="J49" s="31" t="s">
        <v>70</v>
      </c>
      <c r="K49" s="31" t="s">
        <v>70</v>
      </c>
      <c r="L49" s="31" t="s">
        <v>70</v>
      </c>
      <c r="M49" s="31" t="s">
        <v>70</v>
      </c>
      <c r="N49" s="31" t="s">
        <v>70</v>
      </c>
      <c r="O49" s="32"/>
      <c r="P49" s="33">
        <v>1</v>
      </c>
      <c r="Q49" s="34" t="s">
        <v>154</v>
      </c>
    </row>
    <row r="50" spans="1:17" ht="18" customHeight="1" x14ac:dyDescent="0.2">
      <c r="A50" s="35" t="s">
        <v>155</v>
      </c>
      <c r="B50" s="25" t="s">
        <v>149</v>
      </c>
      <c r="C50" s="39" t="s">
        <v>71</v>
      </c>
      <c r="D50" s="27"/>
      <c r="E50" s="28">
        <v>3</v>
      </c>
      <c r="F50" s="29" t="s">
        <v>69</v>
      </c>
      <c r="G50" s="31" t="s">
        <v>70</v>
      </c>
      <c r="H50" s="31" t="s">
        <v>70</v>
      </c>
      <c r="I50" s="31" t="s">
        <v>70</v>
      </c>
      <c r="J50" s="31" t="s">
        <v>70</v>
      </c>
      <c r="K50" s="31" t="s">
        <v>70</v>
      </c>
      <c r="L50" s="31" t="s">
        <v>70</v>
      </c>
      <c r="M50" s="31" t="s">
        <v>70</v>
      </c>
      <c r="N50" s="31" t="s">
        <v>70</v>
      </c>
      <c r="O50" s="32"/>
      <c r="P50" s="33">
        <v>1</v>
      </c>
      <c r="Q50" s="36" t="s">
        <v>156</v>
      </c>
    </row>
    <row r="51" spans="1:17" ht="18" customHeight="1" x14ac:dyDescent="0.2">
      <c r="A51" s="24" t="s">
        <v>157</v>
      </c>
      <c r="B51" s="25" t="s">
        <v>149</v>
      </c>
      <c r="C51" s="38" t="s">
        <v>71</v>
      </c>
      <c r="D51" s="27"/>
      <c r="E51" s="28">
        <v>3</v>
      </c>
      <c r="F51" s="29" t="s">
        <v>69</v>
      </c>
      <c r="G51" s="31" t="s">
        <v>70</v>
      </c>
      <c r="H51" s="31" t="s">
        <v>70</v>
      </c>
      <c r="I51" s="31" t="s">
        <v>70</v>
      </c>
      <c r="J51" s="31" t="s">
        <v>70</v>
      </c>
      <c r="K51" s="31" t="s">
        <v>70</v>
      </c>
      <c r="L51" s="31" t="s">
        <v>70</v>
      </c>
      <c r="M51" s="31" t="s">
        <v>70</v>
      </c>
      <c r="N51" s="31" t="s">
        <v>70</v>
      </c>
      <c r="O51" s="32"/>
      <c r="P51" s="33">
        <v>1</v>
      </c>
      <c r="Q51" s="34" t="s">
        <v>158</v>
      </c>
    </row>
    <row r="52" spans="1:17" ht="18" customHeight="1" x14ac:dyDescent="0.2">
      <c r="A52" s="35" t="s">
        <v>159</v>
      </c>
      <c r="B52" s="25" t="s">
        <v>149</v>
      </c>
      <c r="C52" s="39" t="s">
        <v>71</v>
      </c>
      <c r="D52" s="27"/>
      <c r="E52" s="28">
        <v>3</v>
      </c>
      <c r="F52" s="31" t="s">
        <v>70</v>
      </c>
      <c r="G52" s="31" t="s">
        <v>70</v>
      </c>
      <c r="H52" s="31" t="s">
        <v>70</v>
      </c>
      <c r="I52" s="31" t="s">
        <v>70</v>
      </c>
      <c r="J52" s="31" t="s">
        <v>70</v>
      </c>
      <c r="K52" s="31" t="s">
        <v>70</v>
      </c>
      <c r="L52" s="31" t="s">
        <v>70</v>
      </c>
      <c r="M52" s="31" t="s">
        <v>70</v>
      </c>
      <c r="N52" s="31" t="s">
        <v>70</v>
      </c>
      <c r="O52" s="32"/>
      <c r="P52" s="40">
        <v>0.5</v>
      </c>
      <c r="Q52" s="36" t="s">
        <v>91</v>
      </c>
    </row>
    <row r="53" spans="1:17" ht="18" customHeight="1" x14ac:dyDescent="0.2">
      <c r="A53" s="24" t="s">
        <v>160</v>
      </c>
      <c r="B53" s="25" t="s">
        <v>149</v>
      </c>
      <c r="C53" s="38" t="s">
        <v>71</v>
      </c>
      <c r="D53" s="27"/>
      <c r="E53" s="28">
        <v>3</v>
      </c>
      <c r="F53" s="31" t="s">
        <v>70</v>
      </c>
      <c r="G53" s="31" t="s">
        <v>70</v>
      </c>
      <c r="H53" s="31" t="s">
        <v>70</v>
      </c>
      <c r="I53" s="31" t="s">
        <v>70</v>
      </c>
      <c r="J53" s="31" t="s">
        <v>70</v>
      </c>
      <c r="K53" s="31" t="s">
        <v>70</v>
      </c>
      <c r="L53" s="31" t="s">
        <v>70</v>
      </c>
      <c r="M53" s="31" t="s">
        <v>70</v>
      </c>
      <c r="N53" s="31" t="s">
        <v>70</v>
      </c>
      <c r="O53" s="32"/>
      <c r="P53" s="40">
        <v>0.5</v>
      </c>
      <c r="Q53" s="34" t="s">
        <v>91</v>
      </c>
    </row>
    <row r="54" spans="1:17" ht="18" customHeight="1" x14ac:dyDescent="0.2">
      <c r="A54" s="35" t="s">
        <v>161</v>
      </c>
      <c r="B54" s="25" t="s">
        <v>149</v>
      </c>
      <c r="C54" s="39" t="s">
        <v>71</v>
      </c>
      <c r="D54" s="27"/>
      <c r="E54" s="28">
        <v>3</v>
      </c>
      <c r="F54" s="29" t="s">
        <v>69</v>
      </c>
      <c r="G54" s="31" t="s">
        <v>70</v>
      </c>
      <c r="H54" s="31" t="s">
        <v>70</v>
      </c>
      <c r="I54" s="31" t="s">
        <v>70</v>
      </c>
      <c r="J54" s="31" t="s">
        <v>70</v>
      </c>
      <c r="K54" s="31" t="s">
        <v>70</v>
      </c>
      <c r="L54" s="31" t="s">
        <v>70</v>
      </c>
      <c r="M54" s="31" t="s">
        <v>70</v>
      </c>
      <c r="N54" s="31" t="s">
        <v>70</v>
      </c>
      <c r="O54" s="32"/>
      <c r="P54" s="33">
        <v>1</v>
      </c>
      <c r="Q54" s="36" t="s">
        <v>162</v>
      </c>
    </row>
    <row r="55" spans="1:17" ht="18" customHeight="1" x14ac:dyDescent="0.2">
      <c r="A55" s="24" t="s">
        <v>163</v>
      </c>
      <c r="B55" s="25" t="s">
        <v>149</v>
      </c>
      <c r="C55" s="38" t="s">
        <v>71</v>
      </c>
      <c r="D55" s="27"/>
      <c r="E55" s="28">
        <v>3</v>
      </c>
      <c r="F55" s="29" t="s">
        <v>69</v>
      </c>
      <c r="G55" s="31" t="s">
        <v>70</v>
      </c>
      <c r="H55" s="31" t="s">
        <v>70</v>
      </c>
      <c r="I55" s="31" t="s">
        <v>70</v>
      </c>
      <c r="J55" s="31" t="s">
        <v>70</v>
      </c>
      <c r="K55" s="31" t="s">
        <v>70</v>
      </c>
      <c r="L55" s="31" t="s">
        <v>70</v>
      </c>
      <c r="M55" s="31" t="s">
        <v>70</v>
      </c>
      <c r="N55" s="31" t="s">
        <v>70</v>
      </c>
      <c r="O55" s="32"/>
      <c r="P55" s="33">
        <v>1</v>
      </c>
      <c r="Q55" s="34" t="s">
        <v>164</v>
      </c>
    </row>
    <row r="56" spans="1:17" ht="21.75" customHeight="1" x14ac:dyDescent="0.2">
      <c r="A56" s="105" t="s">
        <v>165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</row>
    <row r="57" spans="1:17" ht="18" customHeight="1" x14ac:dyDescent="0.2">
      <c r="A57" s="24" t="s">
        <v>166</v>
      </c>
      <c r="B57" s="25" t="s">
        <v>167</v>
      </c>
      <c r="C57" s="38" t="s">
        <v>71</v>
      </c>
      <c r="D57" s="27"/>
      <c r="E57" s="28">
        <v>3</v>
      </c>
      <c r="F57" s="29" t="s">
        <v>69</v>
      </c>
      <c r="G57" s="31" t="s">
        <v>70</v>
      </c>
      <c r="H57" s="31" t="s">
        <v>70</v>
      </c>
      <c r="I57" s="37" t="s">
        <v>69</v>
      </c>
      <c r="J57" s="37" t="s">
        <v>69</v>
      </c>
      <c r="K57" s="31" t="s">
        <v>70</v>
      </c>
      <c r="L57" s="31" t="s">
        <v>70</v>
      </c>
      <c r="M57" s="31" t="s">
        <v>70</v>
      </c>
      <c r="N57" s="31" t="s">
        <v>70</v>
      </c>
      <c r="O57" s="32"/>
      <c r="P57" s="33">
        <v>1</v>
      </c>
      <c r="Q57" s="34" t="s">
        <v>168</v>
      </c>
    </row>
    <row r="58" spans="1:17" ht="18" customHeight="1" x14ac:dyDescent="0.2">
      <c r="A58" s="35" t="s">
        <v>169</v>
      </c>
      <c r="B58" s="25" t="s">
        <v>167</v>
      </c>
      <c r="C58" s="39" t="s">
        <v>71</v>
      </c>
      <c r="D58" s="27"/>
      <c r="E58" s="28">
        <v>3</v>
      </c>
      <c r="F58" s="29" t="s">
        <v>69</v>
      </c>
      <c r="G58" s="31" t="s">
        <v>70</v>
      </c>
      <c r="H58" s="31" t="s">
        <v>70</v>
      </c>
      <c r="I58" s="37" t="s">
        <v>69</v>
      </c>
      <c r="J58" s="37" t="s">
        <v>69</v>
      </c>
      <c r="K58" s="31" t="s">
        <v>70</v>
      </c>
      <c r="L58" s="31" t="s">
        <v>70</v>
      </c>
      <c r="M58" s="31" t="s">
        <v>70</v>
      </c>
      <c r="N58" s="31" t="s">
        <v>70</v>
      </c>
      <c r="O58" s="32"/>
      <c r="P58" s="33">
        <v>1</v>
      </c>
      <c r="Q58" s="36" t="s">
        <v>170</v>
      </c>
    </row>
    <row r="59" spans="1:17" ht="18" customHeight="1" x14ac:dyDescent="0.2">
      <c r="A59" s="24" t="s">
        <v>171</v>
      </c>
      <c r="B59" s="25" t="s">
        <v>167</v>
      </c>
      <c r="C59" s="38" t="s">
        <v>71</v>
      </c>
      <c r="D59" s="27"/>
      <c r="E59" s="28">
        <v>3</v>
      </c>
      <c r="F59" s="29" t="s">
        <v>69</v>
      </c>
      <c r="G59" s="31" t="s">
        <v>70</v>
      </c>
      <c r="H59" s="31" t="s">
        <v>70</v>
      </c>
      <c r="I59" s="31" t="s">
        <v>70</v>
      </c>
      <c r="J59" s="31" t="s">
        <v>70</v>
      </c>
      <c r="K59" s="31" t="s">
        <v>70</v>
      </c>
      <c r="L59" s="31" t="s">
        <v>70</v>
      </c>
      <c r="M59" s="31" t="s">
        <v>70</v>
      </c>
      <c r="N59" s="31" t="s">
        <v>70</v>
      </c>
      <c r="O59" s="32"/>
      <c r="P59" s="33">
        <v>1</v>
      </c>
      <c r="Q59" s="34" t="s">
        <v>172</v>
      </c>
    </row>
    <row r="60" spans="1:17" ht="18" customHeight="1" x14ac:dyDescent="0.2">
      <c r="A60" s="35" t="s">
        <v>173</v>
      </c>
      <c r="B60" s="25" t="s">
        <v>167</v>
      </c>
      <c r="C60" s="39" t="s">
        <v>71</v>
      </c>
      <c r="D60" s="27"/>
      <c r="E60" s="28">
        <v>3</v>
      </c>
      <c r="F60" s="29" t="s">
        <v>69</v>
      </c>
      <c r="G60" s="31" t="s">
        <v>70</v>
      </c>
      <c r="H60" s="31" t="s">
        <v>70</v>
      </c>
      <c r="I60" s="31" t="s">
        <v>70</v>
      </c>
      <c r="J60" s="31" t="s">
        <v>70</v>
      </c>
      <c r="K60" s="31" t="s">
        <v>70</v>
      </c>
      <c r="L60" s="31" t="s">
        <v>70</v>
      </c>
      <c r="M60" s="31" t="s">
        <v>70</v>
      </c>
      <c r="N60" s="31" t="s">
        <v>70</v>
      </c>
      <c r="O60" s="32"/>
      <c r="P60" s="33">
        <v>1</v>
      </c>
      <c r="Q60" s="36" t="s">
        <v>174</v>
      </c>
    </row>
    <row r="61" spans="1:17" ht="18" customHeight="1" x14ac:dyDescent="0.2">
      <c r="A61" s="24" t="s">
        <v>175</v>
      </c>
      <c r="B61" s="25" t="s">
        <v>167</v>
      </c>
      <c r="C61" s="38" t="s">
        <v>71</v>
      </c>
      <c r="D61" s="27"/>
      <c r="E61" s="28">
        <v>3</v>
      </c>
      <c r="F61" s="29" t="s">
        <v>69</v>
      </c>
      <c r="G61" s="31" t="s">
        <v>70</v>
      </c>
      <c r="H61" s="31" t="s">
        <v>70</v>
      </c>
      <c r="I61" s="31" t="s">
        <v>70</v>
      </c>
      <c r="J61" s="31" t="s">
        <v>70</v>
      </c>
      <c r="K61" s="31" t="s">
        <v>70</v>
      </c>
      <c r="L61" s="31" t="s">
        <v>70</v>
      </c>
      <c r="M61" s="31" t="s">
        <v>70</v>
      </c>
      <c r="N61" s="31" t="s">
        <v>70</v>
      </c>
      <c r="O61" s="32"/>
      <c r="P61" s="33">
        <v>1</v>
      </c>
      <c r="Q61" s="34" t="s">
        <v>176</v>
      </c>
    </row>
    <row r="62" spans="1:17" ht="18" customHeight="1" x14ac:dyDescent="0.2">
      <c r="A62" s="35" t="s">
        <v>177</v>
      </c>
      <c r="B62" s="25" t="s">
        <v>167</v>
      </c>
      <c r="C62" s="39" t="s">
        <v>71</v>
      </c>
      <c r="D62" s="27"/>
      <c r="E62" s="28">
        <v>3</v>
      </c>
      <c r="F62" s="29" t="s">
        <v>69</v>
      </c>
      <c r="G62" s="31" t="s">
        <v>70</v>
      </c>
      <c r="H62" s="31" t="s">
        <v>70</v>
      </c>
      <c r="I62" s="31" t="s">
        <v>70</v>
      </c>
      <c r="J62" s="31" t="s">
        <v>70</v>
      </c>
      <c r="K62" s="31" t="s">
        <v>70</v>
      </c>
      <c r="L62" s="31" t="s">
        <v>70</v>
      </c>
      <c r="M62" s="31" t="s">
        <v>70</v>
      </c>
      <c r="N62" s="31" t="s">
        <v>70</v>
      </c>
      <c r="O62" s="32"/>
      <c r="P62" s="33">
        <v>1</v>
      </c>
      <c r="Q62" s="36" t="s">
        <v>178</v>
      </c>
    </row>
    <row r="63" spans="1:17" ht="18" customHeight="1" x14ac:dyDescent="0.2">
      <c r="A63" s="24" t="s">
        <v>179</v>
      </c>
      <c r="B63" s="25" t="s">
        <v>167</v>
      </c>
      <c r="C63" s="38" t="s">
        <v>71</v>
      </c>
      <c r="D63" s="27"/>
      <c r="E63" s="28">
        <v>3</v>
      </c>
      <c r="F63" s="29" t="s">
        <v>69</v>
      </c>
      <c r="G63" s="31" t="s">
        <v>70</v>
      </c>
      <c r="H63" s="31" t="s">
        <v>70</v>
      </c>
      <c r="I63" s="31" t="s">
        <v>70</v>
      </c>
      <c r="J63" s="31" t="s">
        <v>70</v>
      </c>
      <c r="K63" s="31" t="s">
        <v>70</v>
      </c>
      <c r="L63" s="31" t="s">
        <v>70</v>
      </c>
      <c r="M63" s="31" t="s">
        <v>70</v>
      </c>
      <c r="N63" s="31" t="s">
        <v>70</v>
      </c>
      <c r="O63" s="32"/>
      <c r="P63" s="33">
        <v>1</v>
      </c>
      <c r="Q63" s="34" t="s">
        <v>180</v>
      </c>
    </row>
    <row r="64" spans="1:17" ht="18" customHeight="1" x14ac:dyDescent="0.2">
      <c r="A64" s="35" t="s">
        <v>181</v>
      </c>
      <c r="B64" s="25" t="s">
        <v>167</v>
      </c>
      <c r="C64" s="39" t="s">
        <v>71</v>
      </c>
      <c r="D64" s="27"/>
      <c r="E64" s="28">
        <v>3</v>
      </c>
      <c r="F64" s="29" t="s">
        <v>69</v>
      </c>
      <c r="G64" s="31" t="s">
        <v>70</v>
      </c>
      <c r="H64" s="31" t="s">
        <v>70</v>
      </c>
      <c r="I64" s="31" t="s">
        <v>70</v>
      </c>
      <c r="J64" s="31" t="s">
        <v>70</v>
      </c>
      <c r="K64" s="31" t="s">
        <v>70</v>
      </c>
      <c r="L64" s="31" t="s">
        <v>70</v>
      </c>
      <c r="M64" s="31" t="s">
        <v>70</v>
      </c>
      <c r="N64" s="31" t="s">
        <v>70</v>
      </c>
      <c r="O64" s="32"/>
      <c r="P64" s="33">
        <v>1</v>
      </c>
      <c r="Q64" s="36" t="s">
        <v>182</v>
      </c>
    </row>
    <row r="65" spans="1:17" ht="18" customHeight="1" x14ac:dyDescent="0.2">
      <c r="A65" s="24" t="s">
        <v>183</v>
      </c>
      <c r="B65" s="25" t="s">
        <v>167</v>
      </c>
      <c r="C65" s="38" t="s">
        <v>71</v>
      </c>
      <c r="D65" s="27"/>
      <c r="E65" s="28">
        <v>3</v>
      </c>
      <c r="F65" s="29" t="s">
        <v>69</v>
      </c>
      <c r="G65" s="31" t="s">
        <v>70</v>
      </c>
      <c r="H65" s="31" t="s">
        <v>70</v>
      </c>
      <c r="I65" s="31" t="s">
        <v>70</v>
      </c>
      <c r="J65" s="31" t="s">
        <v>70</v>
      </c>
      <c r="K65" s="31" t="s">
        <v>70</v>
      </c>
      <c r="L65" s="31" t="s">
        <v>70</v>
      </c>
      <c r="M65" s="31" t="s">
        <v>70</v>
      </c>
      <c r="N65" s="31" t="s">
        <v>70</v>
      </c>
      <c r="O65" s="32"/>
      <c r="P65" s="33">
        <v>1</v>
      </c>
      <c r="Q65" s="34" t="s">
        <v>184</v>
      </c>
    </row>
    <row r="66" spans="1:17" ht="18" customHeight="1" x14ac:dyDescent="0.2">
      <c r="A66" s="35" t="s">
        <v>185</v>
      </c>
      <c r="B66" s="25" t="s">
        <v>167</v>
      </c>
      <c r="C66" s="39" t="s">
        <v>71</v>
      </c>
      <c r="D66" s="27"/>
      <c r="E66" s="28">
        <v>3</v>
      </c>
      <c r="F66" s="29" t="s">
        <v>69</v>
      </c>
      <c r="G66" s="31" t="s">
        <v>70</v>
      </c>
      <c r="H66" s="31" t="s">
        <v>70</v>
      </c>
      <c r="I66" s="31" t="s">
        <v>70</v>
      </c>
      <c r="J66" s="31" t="s">
        <v>70</v>
      </c>
      <c r="K66" s="31" t="s">
        <v>70</v>
      </c>
      <c r="L66" s="31" t="s">
        <v>70</v>
      </c>
      <c r="M66" s="31" t="s">
        <v>70</v>
      </c>
      <c r="N66" s="31" t="s">
        <v>70</v>
      </c>
      <c r="O66" s="32"/>
      <c r="P66" s="33">
        <v>1</v>
      </c>
      <c r="Q66" s="36" t="s">
        <v>186</v>
      </c>
    </row>
    <row r="67" spans="1:17" ht="18" customHeight="1" x14ac:dyDescent="0.2">
      <c r="A67" s="24" t="s">
        <v>187</v>
      </c>
      <c r="B67" s="25" t="s">
        <v>167</v>
      </c>
      <c r="C67" s="38" t="s">
        <v>71</v>
      </c>
      <c r="D67" s="27"/>
      <c r="E67" s="28">
        <v>3</v>
      </c>
      <c r="F67" s="29" t="s">
        <v>69</v>
      </c>
      <c r="G67" s="31" t="s">
        <v>70</v>
      </c>
      <c r="H67" s="31" t="s">
        <v>70</v>
      </c>
      <c r="I67" s="30" t="s">
        <v>71</v>
      </c>
      <c r="J67" s="31" t="s">
        <v>70</v>
      </c>
      <c r="K67" s="31" t="s">
        <v>70</v>
      </c>
      <c r="L67" s="31" t="s">
        <v>70</v>
      </c>
      <c r="M67" s="31" t="s">
        <v>70</v>
      </c>
      <c r="N67" s="31" t="s">
        <v>70</v>
      </c>
      <c r="O67" s="32"/>
      <c r="P67" s="33">
        <v>1</v>
      </c>
      <c r="Q67" s="34" t="s">
        <v>188</v>
      </c>
    </row>
    <row r="68" spans="1:17" ht="18" customHeight="1" x14ac:dyDescent="0.2">
      <c r="A68" s="35" t="s">
        <v>189</v>
      </c>
      <c r="B68" s="25" t="s">
        <v>167</v>
      </c>
      <c r="C68" s="39" t="s">
        <v>71</v>
      </c>
      <c r="D68" s="27"/>
      <c r="E68" s="28">
        <v>3</v>
      </c>
      <c r="F68" s="29" t="s">
        <v>69</v>
      </c>
      <c r="G68" s="31" t="s">
        <v>70</v>
      </c>
      <c r="H68" s="31" t="s">
        <v>70</v>
      </c>
      <c r="I68" s="31" t="s">
        <v>70</v>
      </c>
      <c r="J68" s="37" t="s">
        <v>69</v>
      </c>
      <c r="K68" s="31" t="s">
        <v>70</v>
      </c>
      <c r="L68" s="31" t="s">
        <v>70</v>
      </c>
      <c r="M68" s="31" t="s">
        <v>70</v>
      </c>
      <c r="N68" s="31" t="s">
        <v>70</v>
      </c>
      <c r="O68" s="32"/>
      <c r="P68" s="33">
        <v>1</v>
      </c>
      <c r="Q68" s="36" t="s">
        <v>190</v>
      </c>
    </row>
    <row r="69" spans="1:17" ht="18" customHeight="1" x14ac:dyDescent="0.2">
      <c r="A69" s="24" t="s">
        <v>191</v>
      </c>
      <c r="B69" s="25" t="s">
        <v>167</v>
      </c>
      <c r="C69" s="38" t="s">
        <v>71</v>
      </c>
      <c r="D69" s="27"/>
      <c r="E69" s="28">
        <v>3</v>
      </c>
      <c r="F69" s="29" t="s">
        <v>69</v>
      </c>
      <c r="G69" s="31" t="s">
        <v>70</v>
      </c>
      <c r="H69" s="31" t="s">
        <v>70</v>
      </c>
      <c r="I69" s="31" t="s">
        <v>70</v>
      </c>
      <c r="J69" s="31" t="s">
        <v>70</v>
      </c>
      <c r="K69" s="31" t="s">
        <v>70</v>
      </c>
      <c r="L69" s="31" t="s">
        <v>70</v>
      </c>
      <c r="M69" s="31" t="s">
        <v>70</v>
      </c>
      <c r="N69" s="31" t="s">
        <v>70</v>
      </c>
      <c r="O69" s="32"/>
      <c r="P69" s="33">
        <v>1</v>
      </c>
      <c r="Q69" s="34" t="s">
        <v>192</v>
      </c>
    </row>
    <row r="70" spans="1:17" ht="21.75" customHeight="1" x14ac:dyDescent="0.2">
      <c r="A70" s="105" t="s">
        <v>193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</row>
    <row r="71" spans="1:17" ht="18" customHeight="1" x14ac:dyDescent="0.2">
      <c r="A71" s="24" t="s">
        <v>194</v>
      </c>
      <c r="B71" s="25" t="s">
        <v>195</v>
      </c>
      <c r="C71" s="38" t="s">
        <v>71</v>
      </c>
      <c r="D71" s="27"/>
      <c r="E71" s="28">
        <v>3</v>
      </c>
      <c r="F71" s="29" t="s">
        <v>69</v>
      </c>
      <c r="G71" s="31" t="s">
        <v>70</v>
      </c>
      <c r="H71" s="31" t="s">
        <v>70</v>
      </c>
      <c r="I71" s="31" t="s">
        <v>70</v>
      </c>
      <c r="J71" s="31" t="s">
        <v>70</v>
      </c>
      <c r="K71" s="31" t="s">
        <v>70</v>
      </c>
      <c r="L71" s="31" t="s">
        <v>70</v>
      </c>
      <c r="M71" s="31" t="s">
        <v>70</v>
      </c>
      <c r="N71" s="31" t="s">
        <v>70</v>
      </c>
      <c r="O71" s="32"/>
      <c r="P71" s="33">
        <v>1</v>
      </c>
      <c r="Q71" s="34" t="s">
        <v>196</v>
      </c>
    </row>
    <row r="72" spans="1:17" ht="18" customHeight="1" x14ac:dyDescent="0.2">
      <c r="A72" s="35" t="s">
        <v>197</v>
      </c>
      <c r="B72" s="25" t="s">
        <v>195</v>
      </c>
      <c r="C72" s="39" t="s">
        <v>71</v>
      </c>
      <c r="D72" s="27"/>
      <c r="E72" s="28">
        <v>3</v>
      </c>
      <c r="F72" s="29" t="s">
        <v>69</v>
      </c>
      <c r="G72" s="31" t="s">
        <v>70</v>
      </c>
      <c r="H72" s="31" t="s">
        <v>70</v>
      </c>
      <c r="I72" s="31" t="s">
        <v>70</v>
      </c>
      <c r="J72" s="31" t="s">
        <v>70</v>
      </c>
      <c r="K72" s="31" t="s">
        <v>70</v>
      </c>
      <c r="L72" s="31" t="s">
        <v>70</v>
      </c>
      <c r="M72" s="31" t="s">
        <v>70</v>
      </c>
      <c r="N72" s="31" t="s">
        <v>70</v>
      </c>
      <c r="O72" s="32"/>
      <c r="P72" s="33">
        <v>1</v>
      </c>
      <c r="Q72" s="36" t="s">
        <v>198</v>
      </c>
    </row>
    <row r="73" spans="1:17" ht="18" customHeight="1" x14ac:dyDescent="0.2">
      <c r="A73" s="24" t="s">
        <v>199</v>
      </c>
      <c r="B73" s="25" t="s">
        <v>195</v>
      </c>
      <c r="C73" s="38" t="s">
        <v>71</v>
      </c>
      <c r="D73" s="27"/>
      <c r="E73" s="28">
        <v>3</v>
      </c>
      <c r="F73" s="29" t="s">
        <v>69</v>
      </c>
      <c r="G73" s="31" t="s">
        <v>70</v>
      </c>
      <c r="H73" s="31" t="s">
        <v>70</v>
      </c>
      <c r="I73" s="30" t="s">
        <v>71</v>
      </c>
      <c r="J73" s="30" t="s">
        <v>71</v>
      </c>
      <c r="K73" s="31" t="s">
        <v>70</v>
      </c>
      <c r="L73" s="31" t="s">
        <v>70</v>
      </c>
      <c r="M73" s="31" t="s">
        <v>70</v>
      </c>
      <c r="N73" s="31" t="s">
        <v>70</v>
      </c>
      <c r="O73" s="32"/>
      <c r="P73" s="33">
        <v>1</v>
      </c>
      <c r="Q73" s="34" t="s">
        <v>200</v>
      </c>
    </row>
    <row r="74" spans="1:17" ht="18" customHeight="1" x14ac:dyDescent="0.2">
      <c r="A74" s="35" t="s">
        <v>201</v>
      </c>
      <c r="B74" s="25" t="s">
        <v>195</v>
      </c>
      <c r="C74" s="39" t="s">
        <v>71</v>
      </c>
      <c r="D74" s="27"/>
      <c r="E74" s="28">
        <v>3</v>
      </c>
      <c r="F74" s="29" t="s">
        <v>69</v>
      </c>
      <c r="G74" s="31" t="s">
        <v>70</v>
      </c>
      <c r="H74" s="31" t="s">
        <v>70</v>
      </c>
      <c r="I74" s="31" t="s">
        <v>70</v>
      </c>
      <c r="J74" s="31" t="s">
        <v>70</v>
      </c>
      <c r="K74" s="31" t="s">
        <v>70</v>
      </c>
      <c r="L74" s="31" t="s">
        <v>70</v>
      </c>
      <c r="M74" s="31" t="s">
        <v>70</v>
      </c>
      <c r="N74" s="31" t="s">
        <v>70</v>
      </c>
      <c r="O74" s="32"/>
      <c r="P74" s="33">
        <v>1</v>
      </c>
      <c r="Q74" s="36" t="s">
        <v>202</v>
      </c>
    </row>
    <row r="75" spans="1:17" ht="18" customHeight="1" x14ac:dyDescent="0.2">
      <c r="A75" s="24" t="s">
        <v>203</v>
      </c>
      <c r="B75" s="25" t="s">
        <v>195</v>
      </c>
      <c r="C75" s="38" t="s">
        <v>71</v>
      </c>
      <c r="D75" s="27"/>
      <c r="E75" s="28">
        <v>3</v>
      </c>
      <c r="F75" s="29" t="s">
        <v>69</v>
      </c>
      <c r="G75" s="31" t="s">
        <v>70</v>
      </c>
      <c r="H75" s="31" t="s">
        <v>70</v>
      </c>
      <c r="I75" s="31" t="s">
        <v>70</v>
      </c>
      <c r="J75" s="31" t="s">
        <v>70</v>
      </c>
      <c r="K75" s="31" t="s">
        <v>70</v>
      </c>
      <c r="L75" s="31" t="s">
        <v>70</v>
      </c>
      <c r="M75" s="31" t="s">
        <v>70</v>
      </c>
      <c r="N75" s="31" t="s">
        <v>70</v>
      </c>
      <c r="O75" s="32"/>
      <c r="P75" s="33">
        <v>1</v>
      </c>
      <c r="Q75" s="34" t="s">
        <v>204</v>
      </c>
    </row>
    <row r="76" spans="1:17" ht="18" customHeight="1" x14ac:dyDescent="0.2">
      <c r="A76" s="35" t="s">
        <v>205</v>
      </c>
      <c r="B76" s="25" t="s">
        <v>195</v>
      </c>
      <c r="C76" s="39" t="s">
        <v>71</v>
      </c>
      <c r="D76" s="27"/>
      <c r="E76" s="28">
        <v>3</v>
      </c>
      <c r="F76" s="29" t="s">
        <v>69</v>
      </c>
      <c r="G76" s="31" t="s">
        <v>70</v>
      </c>
      <c r="H76" s="31" t="s">
        <v>70</v>
      </c>
      <c r="I76" s="31" t="s">
        <v>70</v>
      </c>
      <c r="J76" s="31" t="s">
        <v>70</v>
      </c>
      <c r="K76" s="31" t="s">
        <v>70</v>
      </c>
      <c r="L76" s="31" t="s">
        <v>70</v>
      </c>
      <c r="M76" s="31" t="s">
        <v>70</v>
      </c>
      <c r="N76" s="31" t="s">
        <v>70</v>
      </c>
      <c r="O76" s="32"/>
      <c r="P76" s="33">
        <v>1</v>
      </c>
      <c r="Q76" s="36" t="s">
        <v>206</v>
      </c>
    </row>
    <row r="77" spans="1:17" ht="18" customHeight="1" x14ac:dyDescent="0.2">
      <c r="A77" s="24" t="s">
        <v>207</v>
      </c>
      <c r="B77" s="25" t="s">
        <v>195</v>
      </c>
      <c r="C77" s="38" t="s">
        <v>71</v>
      </c>
      <c r="D77" s="27"/>
      <c r="E77" s="28">
        <v>3</v>
      </c>
      <c r="F77" s="29" t="s">
        <v>69</v>
      </c>
      <c r="G77" s="31" t="s">
        <v>70</v>
      </c>
      <c r="H77" s="31" t="s">
        <v>70</v>
      </c>
      <c r="I77" s="31" t="s">
        <v>70</v>
      </c>
      <c r="J77" s="31" t="s">
        <v>70</v>
      </c>
      <c r="K77" s="31" t="s">
        <v>70</v>
      </c>
      <c r="L77" s="31" t="s">
        <v>70</v>
      </c>
      <c r="M77" s="31" t="s">
        <v>70</v>
      </c>
      <c r="N77" s="31" t="s">
        <v>70</v>
      </c>
      <c r="O77" s="32"/>
      <c r="P77" s="33">
        <v>1</v>
      </c>
      <c r="Q77" s="34" t="s">
        <v>208</v>
      </c>
    </row>
    <row r="78" spans="1:17" ht="18" customHeight="1" x14ac:dyDescent="0.2">
      <c r="A78" s="35" t="s">
        <v>209</v>
      </c>
      <c r="B78" s="25" t="s">
        <v>195</v>
      </c>
      <c r="C78" s="39" t="s">
        <v>71</v>
      </c>
      <c r="D78" s="27"/>
      <c r="E78" s="28">
        <v>3</v>
      </c>
      <c r="F78" s="29" t="s">
        <v>69</v>
      </c>
      <c r="G78" s="31" t="s">
        <v>70</v>
      </c>
      <c r="H78" s="31" t="s">
        <v>70</v>
      </c>
      <c r="I78" s="31" t="s">
        <v>70</v>
      </c>
      <c r="J78" s="31" t="s">
        <v>70</v>
      </c>
      <c r="K78" s="31" t="s">
        <v>70</v>
      </c>
      <c r="L78" s="31" t="s">
        <v>70</v>
      </c>
      <c r="M78" s="31" t="s">
        <v>70</v>
      </c>
      <c r="N78" s="31" t="s">
        <v>70</v>
      </c>
      <c r="O78" s="32"/>
      <c r="P78" s="33">
        <v>1</v>
      </c>
      <c r="Q78" s="36" t="s">
        <v>210</v>
      </c>
    </row>
    <row r="79" spans="1:17" ht="18" customHeight="1" x14ac:dyDescent="0.2">
      <c r="A79" s="24" t="s">
        <v>211</v>
      </c>
      <c r="B79" s="25" t="s">
        <v>195</v>
      </c>
      <c r="C79" s="38" t="s">
        <v>71</v>
      </c>
      <c r="D79" s="27"/>
      <c r="E79" s="28">
        <v>3</v>
      </c>
      <c r="F79" s="29" t="s">
        <v>69</v>
      </c>
      <c r="G79" s="31" t="s">
        <v>70</v>
      </c>
      <c r="H79" s="31" t="s">
        <v>70</v>
      </c>
      <c r="I79" s="31" t="s">
        <v>70</v>
      </c>
      <c r="J79" s="31" t="s">
        <v>70</v>
      </c>
      <c r="K79" s="31" t="s">
        <v>70</v>
      </c>
      <c r="L79" s="31" t="s">
        <v>70</v>
      </c>
      <c r="M79" s="31" t="s">
        <v>70</v>
      </c>
      <c r="N79" s="31" t="s">
        <v>70</v>
      </c>
      <c r="O79" s="32"/>
      <c r="P79" s="33">
        <v>1</v>
      </c>
      <c r="Q79" s="34" t="s">
        <v>212</v>
      </c>
    </row>
    <row r="80" spans="1:17" ht="18" customHeight="1" x14ac:dyDescent="0.2">
      <c r="A80" s="35" t="s">
        <v>213</v>
      </c>
      <c r="B80" s="25" t="s">
        <v>195</v>
      </c>
      <c r="C80" s="39" t="s">
        <v>71</v>
      </c>
      <c r="D80" s="27"/>
      <c r="E80" s="28">
        <v>3</v>
      </c>
      <c r="F80" s="31" t="s">
        <v>70</v>
      </c>
      <c r="G80" s="31" t="s">
        <v>70</v>
      </c>
      <c r="H80" s="31" t="s">
        <v>70</v>
      </c>
      <c r="I80" s="31" t="s">
        <v>70</v>
      </c>
      <c r="J80" s="31" t="s">
        <v>70</v>
      </c>
      <c r="K80" s="31" t="s">
        <v>70</v>
      </c>
      <c r="L80" s="31" t="s">
        <v>70</v>
      </c>
      <c r="M80" s="31" t="s">
        <v>70</v>
      </c>
      <c r="N80" s="31" t="s">
        <v>70</v>
      </c>
      <c r="O80" s="32"/>
      <c r="P80" s="40">
        <v>0.5</v>
      </c>
      <c r="Q80" s="36" t="s">
        <v>91</v>
      </c>
    </row>
    <row r="81" spans="1:17" ht="21.75" customHeight="1" x14ac:dyDescent="0.2">
      <c r="A81" s="105" t="s">
        <v>214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 ht="18" customHeight="1" x14ac:dyDescent="0.2">
      <c r="A82" s="35" t="s">
        <v>215</v>
      </c>
      <c r="B82" s="25" t="s">
        <v>216</v>
      </c>
      <c r="C82" s="39" t="s">
        <v>71</v>
      </c>
      <c r="D82" s="27"/>
      <c r="E82" s="28">
        <v>3</v>
      </c>
      <c r="F82" s="29" t="s">
        <v>69</v>
      </c>
      <c r="G82" s="31" t="s">
        <v>70</v>
      </c>
      <c r="H82" s="31" t="s">
        <v>70</v>
      </c>
      <c r="I82" s="37" t="s">
        <v>69</v>
      </c>
      <c r="J82" s="37" t="s">
        <v>69</v>
      </c>
      <c r="K82" s="31" t="s">
        <v>70</v>
      </c>
      <c r="L82" s="31" t="s">
        <v>70</v>
      </c>
      <c r="M82" s="31" t="s">
        <v>70</v>
      </c>
      <c r="N82" s="31" t="s">
        <v>70</v>
      </c>
      <c r="O82" s="32"/>
      <c r="P82" s="33">
        <v>1</v>
      </c>
      <c r="Q82" s="36" t="s">
        <v>217</v>
      </c>
    </row>
    <row r="83" spans="1:17" ht="18" customHeight="1" x14ac:dyDescent="0.2">
      <c r="A83" s="24" t="s">
        <v>218</v>
      </c>
      <c r="B83" s="25" t="s">
        <v>216</v>
      </c>
      <c r="C83" s="38" t="s">
        <v>71</v>
      </c>
      <c r="D83" s="27"/>
      <c r="E83" s="28">
        <v>3</v>
      </c>
      <c r="F83" s="29" t="s">
        <v>69</v>
      </c>
      <c r="G83" s="31" t="s">
        <v>70</v>
      </c>
      <c r="H83" s="31" t="s">
        <v>70</v>
      </c>
      <c r="I83" s="31" t="s">
        <v>70</v>
      </c>
      <c r="J83" s="31" t="s">
        <v>70</v>
      </c>
      <c r="K83" s="31" t="s">
        <v>70</v>
      </c>
      <c r="L83" s="31" t="s">
        <v>70</v>
      </c>
      <c r="M83" s="31" t="s">
        <v>70</v>
      </c>
      <c r="N83" s="31" t="s">
        <v>70</v>
      </c>
      <c r="O83" s="32"/>
      <c r="P83" s="33">
        <v>1</v>
      </c>
      <c r="Q83" s="34" t="s">
        <v>219</v>
      </c>
    </row>
    <row r="84" spans="1:17" ht="18" customHeight="1" x14ac:dyDescent="0.2">
      <c r="A84" s="35" t="s">
        <v>220</v>
      </c>
      <c r="B84" s="25" t="s">
        <v>216</v>
      </c>
      <c r="C84" s="39" t="s">
        <v>71</v>
      </c>
      <c r="D84" s="27"/>
      <c r="E84" s="28">
        <v>3</v>
      </c>
      <c r="F84" s="29" t="s">
        <v>69</v>
      </c>
      <c r="G84" s="31" t="s">
        <v>70</v>
      </c>
      <c r="H84" s="31" t="s">
        <v>70</v>
      </c>
      <c r="I84" s="31" t="s">
        <v>70</v>
      </c>
      <c r="J84" s="31" t="s">
        <v>70</v>
      </c>
      <c r="K84" s="31" t="s">
        <v>70</v>
      </c>
      <c r="L84" s="31" t="s">
        <v>70</v>
      </c>
      <c r="M84" s="31" t="s">
        <v>70</v>
      </c>
      <c r="N84" s="31" t="s">
        <v>70</v>
      </c>
      <c r="O84" s="32"/>
      <c r="P84" s="33">
        <v>1</v>
      </c>
      <c r="Q84" s="36" t="s">
        <v>221</v>
      </c>
    </row>
    <row r="85" spans="1:17" ht="18" customHeight="1" x14ac:dyDescent="0.2">
      <c r="A85" s="24" t="s">
        <v>222</v>
      </c>
      <c r="B85" s="25" t="s">
        <v>216</v>
      </c>
      <c r="C85" s="38" t="s">
        <v>71</v>
      </c>
      <c r="D85" s="27"/>
      <c r="E85" s="28">
        <v>3</v>
      </c>
      <c r="F85" s="29" t="s">
        <v>69</v>
      </c>
      <c r="G85" s="31" t="s">
        <v>70</v>
      </c>
      <c r="H85" s="31" t="s">
        <v>70</v>
      </c>
      <c r="I85" s="31" t="s">
        <v>70</v>
      </c>
      <c r="J85" s="31" t="s">
        <v>70</v>
      </c>
      <c r="K85" s="31" t="s">
        <v>70</v>
      </c>
      <c r="L85" s="31" t="s">
        <v>70</v>
      </c>
      <c r="M85" s="31" t="s">
        <v>70</v>
      </c>
      <c r="N85" s="31" t="s">
        <v>70</v>
      </c>
      <c r="O85" s="32"/>
      <c r="P85" s="33">
        <v>1</v>
      </c>
      <c r="Q85" s="34" t="s">
        <v>223</v>
      </c>
    </row>
    <row r="86" spans="1:17" ht="18" customHeight="1" x14ac:dyDescent="0.2">
      <c r="A86" s="35" t="s">
        <v>224</v>
      </c>
      <c r="B86" s="25" t="s">
        <v>216</v>
      </c>
      <c r="C86" s="39" t="s">
        <v>71</v>
      </c>
      <c r="D86" s="27"/>
      <c r="E86" s="28">
        <v>3</v>
      </c>
      <c r="F86" s="29" t="s">
        <v>69</v>
      </c>
      <c r="G86" s="31" t="s">
        <v>70</v>
      </c>
      <c r="H86" s="31" t="s">
        <v>70</v>
      </c>
      <c r="I86" s="31" t="s">
        <v>70</v>
      </c>
      <c r="J86" s="31" t="s">
        <v>70</v>
      </c>
      <c r="K86" s="31" t="s">
        <v>70</v>
      </c>
      <c r="L86" s="31" t="s">
        <v>70</v>
      </c>
      <c r="M86" s="31" t="s">
        <v>70</v>
      </c>
      <c r="N86" s="31" t="s">
        <v>70</v>
      </c>
      <c r="O86" s="32"/>
      <c r="P86" s="33">
        <v>1</v>
      </c>
      <c r="Q86" s="36" t="s">
        <v>225</v>
      </c>
    </row>
    <row r="87" spans="1:17" ht="21.75" customHeight="1" x14ac:dyDescent="0.2">
      <c r="A87" s="105" t="s">
        <v>226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</row>
    <row r="88" spans="1:17" ht="18" customHeight="1" x14ac:dyDescent="0.2">
      <c r="A88" s="35" t="s">
        <v>227</v>
      </c>
      <c r="B88" s="25" t="s">
        <v>228</v>
      </c>
      <c r="C88" s="39" t="s">
        <v>71</v>
      </c>
      <c r="D88" s="27"/>
      <c r="E88" s="28">
        <v>3</v>
      </c>
      <c r="F88" s="29" t="s">
        <v>69</v>
      </c>
      <c r="G88" s="30" t="s">
        <v>71</v>
      </c>
      <c r="H88" s="30" t="s">
        <v>71</v>
      </c>
      <c r="I88" s="31" t="s">
        <v>70</v>
      </c>
      <c r="J88" s="30" t="s">
        <v>71</v>
      </c>
      <c r="K88" s="31" t="s">
        <v>70</v>
      </c>
      <c r="L88" s="31" t="s">
        <v>70</v>
      </c>
      <c r="M88" s="31" t="s">
        <v>70</v>
      </c>
      <c r="N88" s="31" t="s">
        <v>70</v>
      </c>
      <c r="O88" s="32"/>
      <c r="P88" s="33">
        <v>1</v>
      </c>
      <c r="Q88" s="36" t="s">
        <v>229</v>
      </c>
    </row>
    <row r="89" spans="1:17" ht="18" customHeight="1" x14ac:dyDescent="0.2">
      <c r="A89" s="24" t="s">
        <v>230</v>
      </c>
      <c r="B89" s="25" t="s">
        <v>228</v>
      </c>
      <c r="C89" s="38" t="s">
        <v>71</v>
      </c>
      <c r="D89" s="27"/>
      <c r="E89" s="28">
        <v>3</v>
      </c>
      <c r="F89" s="29" t="s">
        <v>69</v>
      </c>
      <c r="G89" s="31" t="s">
        <v>70</v>
      </c>
      <c r="H89" s="31" t="s">
        <v>70</v>
      </c>
      <c r="I89" s="31" t="s">
        <v>70</v>
      </c>
      <c r="J89" s="31" t="s">
        <v>70</v>
      </c>
      <c r="K89" s="31" t="s">
        <v>70</v>
      </c>
      <c r="L89" s="31" t="s">
        <v>70</v>
      </c>
      <c r="M89" s="31" t="s">
        <v>70</v>
      </c>
      <c r="N89" s="31" t="s">
        <v>70</v>
      </c>
      <c r="O89" s="32"/>
      <c r="P89" s="33">
        <v>1</v>
      </c>
      <c r="Q89" s="34" t="s">
        <v>231</v>
      </c>
    </row>
    <row r="90" spans="1:17" ht="18" customHeight="1" x14ac:dyDescent="0.2">
      <c r="A90" s="35" t="s">
        <v>232</v>
      </c>
      <c r="B90" s="25" t="s">
        <v>228</v>
      </c>
      <c r="C90" s="39" t="s">
        <v>71</v>
      </c>
      <c r="D90" s="27"/>
      <c r="E90" s="28">
        <v>3</v>
      </c>
      <c r="F90" s="29" t="s">
        <v>69</v>
      </c>
      <c r="G90" s="31" t="s">
        <v>70</v>
      </c>
      <c r="H90" s="31" t="s">
        <v>70</v>
      </c>
      <c r="I90" s="31" t="s">
        <v>70</v>
      </c>
      <c r="J90" s="31" t="s">
        <v>70</v>
      </c>
      <c r="K90" s="31" t="s">
        <v>70</v>
      </c>
      <c r="L90" s="31" t="s">
        <v>70</v>
      </c>
      <c r="M90" s="31" t="s">
        <v>70</v>
      </c>
      <c r="N90" s="31" t="s">
        <v>70</v>
      </c>
      <c r="O90" s="32"/>
      <c r="P90" s="33">
        <v>1</v>
      </c>
      <c r="Q90" s="36" t="s">
        <v>233</v>
      </c>
    </row>
    <row r="91" spans="1:17" ht="18" customHeight="1" x14ac:dyDescent="0.2">
      <c r="A91" s="24" t="s">
        <v>234</v>
      </c>
      <c r="B91" s="25" t="s">
        <v>228</v>
      </c>
      <c r="C91" s="38" t="s">
        <v>71</v>
      </c>
      <c r="D91" s="27"/>
      <c r="E91" s="28">
        <v>3</v>
      </c>
      <c r="F91" s="29" t="s">
        <v>69</v>
      </c>
      <c r="G91" s="31" t="s">
        <v>70</v>
      </c>
      <c r="H91" s="31" t="s">
        <v>70</v>
      </c>
      <c r="I91" s="31" t="s">
        <v>70</v>
      </c>
      <c r="J91" s="31" t="s">
        <v>70</v>
      </c>
      <c r="K91" s="31" t="s">
        <v>70</v>
      </c>
      <c r="L91" s="31" t="s">
        <v>70</v>
      </c>
      <c r="M91" s="31" t="s">
        <v>70</v>
      </c>
      <c r="N91" s="31" t="s">
        <v>70</v>
      </c>
      <c r="O91" s="32"/>
      <c r="P91" s="33">
        <v>1</v>
      </c>
      <c r="Q91" s="34" t="s">
        <v>235</v>
      </c>
    </row>
    <row r="92" spans="1:17" ht="18" customHeight="1" x14ac:dyDescent="0.2">
      <c r="A92" s="35" t="s">
        <v>236</v>
      </c>
      <c r="B92" s="25" t="s">
        <v>228</v>
      </c>
      <c r="C92" s="39" t="s">
        <v>71</v>
      </c>
      <c r="D92" s="27"/>
      <c r="E92" s="28">
        <v>3</v>
      </c>
      <c r="F92" s="29" t="s">
        <v>69</v>
      </c>
      <c r="G92" s="31" t="s">
        <v>70</v>
      </c>
      <c r="H92" s="31" t="s">
        <v>70</v>
      </c>
      <c r="I92" s="31" t="s">
        <v>70</v>
      </c>
      <c r="J92" s="31" t="s">
        <v>70</v>
      </c>
      <c r="K92" s="31" t="s">
        <v>70</v>
      </c>
      <c r="L92" s="31" t="s">
        <v>70</v>
      </c>
      <c r="M92" s="31" t="s">
        <v>70</v>
      </c>
      <c r="N92" s="31" t="s">
        <v>70</v>
      </c>
      <c r="O92" s="32"/>
      <c r="P92" s="33">
        <v>1</v>
      </c>
      <c r="Q92" s="36" t="s">
        <v>237</v>
      </c>
    </row>
    <row r="93" spans="1:17" ht="18" customHeight="1" x14ac:dyDescent="0.2">
      <c r="A93" s="24" t="s">
        <v>238</v>
      </c>
      <c r="B93" s="25" t="s">
        <v>228</v>
      </c>
      <c r="C93" s="38" t="s">
        <v>71</v>
      </c>
      <c r="D93" s="27"/>
      <c r="E93" s="28">
        <v>3</v>
      </c>
      <c r="F93" s="29" t="s">
        <v>69</v>
      </c>
      <c r="G93" s="31" t="s">
        <v>70</v>
      </c>
      <c r="H93" s="31" t="s">
        <v>70</v>
      </c>
      <c r="I93" s="31" t="s">
        <v>70</v>
      </c>
      <c r="J93" s="31" t="s">
        <v>70</v>
      </c>
      <c r="K93" s="31" t="s">
        <v>70</v>
      </c>
      <c r="L93" s="31" t="s">
        <v>70</v>
      </c>
      <c r="M93" s="31" t="s">
        <v>70</v>
      </c>
      <c r="N93" s="31" t="s">
        <v>70</v>
      </c>
      <c r="O93" s="32"/>
      <c r="P93" s="33">
        <v>1</v>
      </c>
      <c r="Q93" s="34" t="s">
        <v>239</v>
      </c>
    </row>
    <row r="94" spans="1:17" ht="18" customHeight="1" x14ac:dyDescent="0.2">
      <c r="A94" s="35" t="s">
        <v>240</v>
      </c>
      <c r="B94" s="25" t="s">
        <v>228</v>
      </c>
      <c r="C94" s="39" t="s">
        <v>71</v>
      </c>
      <c r="D94" s="27"/>
      <c r="E94" s="28">
        <v>3</v>
      </c>
      <c r="F94" s="29" t="s">
        <v>69</v>
      </c>
      <c r="G94" s="31" t="s">
        <v>70</v>
      </c>
      <c r="H94" s="31" t="s">
        <v>70</v>
      </c>
      <c r="I94" s="31" t="s">
        <v>70</v>
      </c>
      <c r="J94" s="31" t="s">
        <v>70</v>
      </c>
      <c r="K94" s="31" t="s">
        <v>70</v>
      </c>
      <c r="L94" s="31" t="s">
        <v>70</v>
      </c>
      <c r="M94" s="31" t="s">
        <v>70</v>
      </c>
      <c r="N94" s="31" t="s">
        <v>70</v>
      </c>
      <c r="O94" s="32"/>
      <c r="P94" s="33">
        <v>1</v>
      </c>
      <c r="Q94" s="36" t="s">
        <v>241</v>
      </c>
    </row>
    <row r="95" spans="1:17" ht="18" customHeight="1" x14ac:dyDescent="0.2">
      <c r="A95" s="24" t="s">
        <v>242</v>
      </c>
      <c r="B95" s="25" t="s">
        <v>228</v>
      </c>
      <c r="C95" s="38" t="s">
        <v>71</v>
      </c>
      <c r="D95" s="27"/>
      <c r="E95" s="28">
        <v>3</v>
      </c>
      <c r="F95" s="29" t="s">
        <v>69</v>
      </c>
      <c r="G95" s="31" t="s">
        <v>70</v>
      </c>
      <c r="H95" s="31" t="s">
        <v>70</v>
      </c>
      <c r="I95" s="31" t="s">
        <v>70</v>
      </c>
      <c r="J95" s="31" t="s">
        <v>70</v>
      </c>
      <c r="K95" s="31" t="s">
        <v>70</v>
      </c>
      <c r="L95" s="31" t="s">
        <v>70</v>
      </c>
      <c r="M95" s="31" t="s">
        <v>70</v>
      </c>
      <c r="N95" s="31" t="s">
        <v>70</v>
      </c>
      <c r="O95" s="32"/>
      <c r="P95" s="33">
        <v>1</v>
      </c>
      <c r="Q95" s="34" t="s">
        <v>243</v>
      </c>
    </row>
    <row r="96" spans="1:17" ht="18" customHeight="1" x14ac:dyDescent="0.2">
      <c r="A96" s="35" t="s">
        <v>244</v>
      </c>
      <c r="B96" s="25" t="s">
        <v>228</v>
      </c>
      <c r="C96" s="39" t="s">
        <v>71</v>
      </c>
      <c r="D96" s="27"/>
      <c r="E96" s="28">
        <v>3</v>
      </c>
      <c r="F96" s="29" t="s">
        <v>69</v>
      </c>
      <c r="G96" s="31" t="s">
        <v>70</v>
      </c>
      <c r="H96" s="31" t="s">
        <v>70</v>
      </c>
      <c r="I96" s="31" t="s">
        <v>70</v>
      </c>
      <c r="J96" s="31" t="s">
        <v>70</v>
      </c>
      <c r="K96" s="31" t="s">
        <v>70</v>
      </c>
      <c r="L96" s="31" t="s">
        <v>70</v>
      </c>
      <c r="M96" s="31" t="s">
        <v>70</v>
      </c>
      <c r="N96" s="31" t="s">
        <v>70</v>
      </c>
      <c r="O96" s="32"/>
      <c r="P96" s="33">
        <v>1</v>
      </c>
      <c r="Q96" s="36" t="s">
        <v>245</v>
      </c>
    </row>
    <row r="97" spans="1:17" ht="18" customHeight="1" x14ac:dyDescent="0.2">
      <c r="A97" s="24" t="s">
        <v>246</v>
      </c>
      <c r="B97" s="25" t="s">
        <v>228</v>
      </c>
      <c r="C97" s="38" t="s">
        <v>71</v>
      </c>
      <c r="D97" s="27"/>
      <c r="E97" s="28">
        <v>3</v>
      </c>
      <c r="F97" s="31" t="s">
        <v>70</v>
      </c>
      <c r="G97" s="31" t="s">
        <v>70</v>
      </c>
      <c r="H97" s="31" t="s">
        <v>70</v>
      </c>
      <c r="I97" s="31" t="s">
        <v>70</v>
      </c>
      <c r="J97" s="31" t="s">
        <v>70</v>
      </c>
      <c r="K97" s="31" t="s">
        <v>70</v>
      </c>
      <c r="L97" s="31" t="s">
        <v>70</v>
      </c>
      <c r="M97" s="31" t="s">
        <v>70</v>
      </c>
      <c r="N97" s="31" t="s">
        <v>70</v>
      </c>
      <c r="O97" s="32"/>
      <c r="P97" s="40">
        <v>0.5</v>
      </c>
      <c r="Q97" s="34" t="s">
        <v>91</v>
      </c>
    </row>
    <row r="98" spans="1:17" ht="18" customHeight="1" x14ac:dyDescent="0.2">
      <c r="A98" s="35" t="s">
        <v>247</v>
      </c>
      <c r="B98" s="25" t="s">
        <v>228</v>
      </c>
      <c r="C98" s="39" t="s">
        <v>71</v>
      </c>
      <c r="D98" s="27"/>
      <c r="E98" s="28">
        <v>3</v>
      </c>
      <c r="F98" s="31" t="s">
        <v>70</v>
      </c>
      <c r="G98" s="31" t="s">
        <v>70</v>
      </c>
      <c r="H98" s="31" t="s">
        <v>70</v>
      </c>
      <c r="I98" s="31" t="s">
        <v>70</v>
      </c>
      <c r="J98" s="31" t="s">
        <v>70</v>
      </c>
      <c r="K98" s="31" t="s">
        <v>70</v>
      </c>
      <c r="L98" s="31" t="s">
        <v>70</v>
      </c>
      <c r="M98" s="31" t="s">
        <v>70</v>
      </c>
      <c r="N98" s="31" t="s">
        <v>70</v>
      </c>
      <c r="O98" s="32"/>
      <c r="P98" s="40">
        <v>0.5</v>
      </c>
      <c r="Q98" s="36" t="s">
        <v>91</v>
      </c>
    </row>
    <row r="99" spans="1:17" ht="18" customHeight="1" x14ac:dyDescent="0.2">
      <c r="A99" s="24" t="s">
        <v>248</v>
      </c>
      <c r="B99" s="25" t="s">
        <v>228</v>
      </c>
      <c r="C99" s="26" t="s">
        <v>69</v>
      </c>
      <c r="D99" s="27"/>
      <c r="E99" s="28">
        <v>3</v>
      </c>
      <c r="F99" s="29" t="s">
        <v>69</v>
      </c>
      <c r="G99" s="31" t="s">
        <v>70</v>
      </c>
      <c r="H99" s="31" t="s">
        <v>70</v>
      </c>
      <c r="I99" s="31" t="s">
        <v>70</v>
      </c>
      <c r="J99" s="31" t="s">
        <v>70</v>
      </c>
      <c r="K99" s="31" t="s">
        <v>70</v>
      </c>
      <c r="L99" s="31" t="s">
        <v>70</v>
      </c>
      <c r="M99" s="31" t="s">
        <v>70</v>
      </c>
      <c r="N99" s="31" t="s">
        <v>70</v>
      </c>
      <c r="O99" s="32"/>
      <c r="P99" s="33">
        <v>1</v>
      </c>
      <c r="Q99" s="34" t="s">
        <v>249</v>
      </c>
    </row>
    <row r="100" spans="1:17" ht="18" customHeight="1" x14ac:dyDescent="0.2">
      <c r="A100" s="35" t="s">
        <v>250</v>
      </c>
      <c r="B100" s="25" t="s">
        <v>228</v>
      </c>
      <c r="C100" s="39" t="s">
        <v>71</v>
      </c>
      <c r="D100" s="27"/>
      <c r="E100" s="28">
        <v>3</v>
      </c>
      <c r="F100" s="29" t="s">
        <v>69</v>
      </c>
      <c r="G100" s="30" t="s">
        <v>71</v>
      </c>
      <c r="H100" s="30" t="s">
        <v>71</v>
      </c>
      <c r="I100" s="30" t="s">
        <v>71</v>
      </c>
      <c r="J100" s="30" t="s">
        <v>71</v>
      </c>
      <c r="K100" s="31" t="s">
        <v>70</v>
      </c>
      <c r="L100" s="31" t="s">
        <v>70</v>
      </c>
      <c r="M100" s="31" t="s">
        <v>70</v>
      </c>
      <c r="N100" s="31" t="s">
        <v>70</v>
      </c>
      <c r="O100" s="32"/>
      <c r="P100" s="33">
        <v>1</v>
      </c>
      <c r="Q100" s="36" t="s">
        <v>251</v>
      </c>
    </row>
    <row r="101" spans="1:17" ht="21.75" customHeight="1" x14ac:dyDescent="0.2">
      <c r="A101" s="105" t="s">
        <v>252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 ht="18" customHeight="1" x14ac:dyDescent="0.2">
      <c r="A102" s="35" t="s">
        <v>253</v>
      </c>
      <c r="B102" s="25" t="s">
        <v>254</v>
      </c>
      <c r="C102" s="39" t="s">
        <v>71</v>
      </c>
      <c r="D102" s="27"/>
      <c r="E102" s="28">
        <v>3</v>
      </c>
      <c r="F102" s="29" t="s">
        <v>69</v>
      </c>
      <c r="G102" s="30" t="s">
        <v>71</v>
      </c>
      <c r="H102" s="30" t="s">
        <v>71</v>
      </c>
      <c r="I102" s="30" t="s">
        <v>71</v>
      </c>
      <c r="J102" s="30" t="s">
        <v>71</v>
      </c>
      <c r="K102" s="31" t="s">
        <v>70</v>
      </c>
      <c r="L102" s="31" t="s">
        <v>70</v>
      </c>
      <c r="M102" s="31" t="s">
        <v>70</v>
      </c>
      <c r="N102" s="31" t="s">
        <v>70</v>
      </c>
      <c r="O102" s="32"/>
      <c r="P102" s="33">
        <v>1</v>
      </c>
      <c r="Q102" s="36" t="s">
        <v>255</v>
      </c>
    </row>
    <row r="103" spans="1:17" ht="18" customHeight="1" x14ac:dyDescent="0.2">
      <c r="A103" s="24" t="s">
        <v>256</v>
      </c>
      <c r="B103" s="25" t="s">
        <v>254</v>
      </c>
      <c r="C103" s="38" t="s">
        <v>71</v>
      </c>
      <c r="D103" s="27"/>
      <c r="E103" s="28">
        <v>3</v>
      </c>
      <c r="F103" s="29" t="s">
        <v>69</v>
      </c>
      <c r="G103" s="31" t="s">
        <v>70</v>
      </c>
      <c r="H103" s="31" t="s">
        <v>70</v>
      </c>
      <c r="I103" s="31" t="s">
        <v>70</v>
      </c>
      <c r="J103" s="31" t="s">
        <v>70</v>
      </c>
      <c r="K103" s="31" t="s">
        <v>70</v>
      </c>
      <c r="L103" s="31" t="s">
        <v>70</v>
      </c>
      <c r="M103" s="31" t="s">
        <v>70</v>
      </c>
      <c r="N103" s="31" t="s">
        <v>70</v>
      </c>
      <c r="O103" s="32"/>
      <c r="P103" s="33">
        <v>1</v>
      </c>
      <c r="Q103" s="34" t="s">
        <v>257</v>
      </c>
    </row>
    <row r="104" spans="1:17" ht="18" customHeight="1" x14ac:dyDescent="0.2">
      <c r="A104" s="35" t="s">
        <v>258</v>
      </c>
      <c r="B104" s="25" t="s">
        <v>254</v>
      </c>
      <c r="C104" s="39" t="s">
        <v>71</v>
      </c>
      <c r="D104" s="27"/>
      <c r="E104" s="28">
        <v>3</v>
      </c>
      <c r="F104" s="29" t="s">
        <v>69</v>
      </c>
      <c r="G104" s="31" t="s">
        <v>70</v>
      </c>
      <c r="H104" s="31" t="s">
        <v>70</v>
      </c>
      <c r="I104" s="31" t="s">
        <v>70</v>
      </c>
      <c r="J104" s="31" t="s">
        <v>70</v>
      </c>
      <c r="K104" s="31" t="s">
        <v>70</v>
      </c>
      <c r="L104" s="31" t="s">
        <v>70</v>
      </c>
      <c r="M104" s="31" t="s">
        <v>70</v>
      </c>
      <c r="N104" s="31" t="s">
        <v>70</v>
      </c>
      <c r="O104" s="32"/>
      <c r="P104" s="33">
        <v>1</v>
      </c>
      <c r="Q104" s="36" t="s">
        <v>259</v>
      </c>
    </row>
    <row r="105" spans="1:17" ht="18" customHeight="1" x14ac:dyDescent="0.2">
      <c r="A105" s="24" t="s">
        <v>260</v>
      </c>
      <c r="B105" s="25" t="s">
        <v>254</v>
      </c>
      <c r="C105" s="38" t="s">
        <v>71</v>
      </c>
      <c r="D105" s="27"/>
      <c r="E105" s="28">
        <v>3</v>
      </c>
      <c r="F105" s="29" t="s">
        <v>69</v>
      </c>
      <c r="G105" s="31" t="s">
        <v>70</v>
      </c>
      <c r="H105" s="31" t="s">
        <v>70</v>
      </c>
      <c r="I105" s="31" t="s">
        <v>70</v>
      </c>
      <c r="J105" s="31" t="s">
        <v>70</v>
      </c>
      <c r="K105" s="31" t="s">
        <v>70</v>
      </c>
      <c r="L105" s="31" t="s">
        <v>70</v>
      </c>
      <c r="M105" s="31" t="s">
        <v>70</v>
      </c>
      <c r="N105" s="31" t="s">
        <v>70</v>
      </c>
      <c r="O105" s="32"/>
      <c r="P105" s="33">
        <v>1</v>
      </c>
      <c r="Q105" s="34" t="s">
        <v>261</v>
      </c>
    </row>
    <row r="106" spans="1:17" ht="18" customHeight="1" x14ac:dyDescent="0.2">
      <c r="A106" s="35" t="s">
        <v>262</v>
      </c>
      <c r="B106" s="25" t="s">
        <v>254</v>
      </c>
      <c r="C106" s="39" t="s">
        <v>71</v>
      </c>
      <c r="D106" s="27"/>
      <c r="E106" s="28">
        <v>3</v>
      </c>
      <c r="F106" s="29" t="s">
        <v>69</v>
      </c>
      <c r="G106" s="31" t="s">
        <v>70</v>
      </c>
      <c r="H106" s="31" t="s">
        <v>70</v>
      </c>
      <c r="I106" s="31" t="s">
        <v>70</v>
      </c>
      <c r="J106" s="31" t="s">
        <v>70</v>
      </c>
      <c r="K106" s="31" t="s">
        <v>70</v>
      </c>
      <c r="L106" s="31" t="s">
        <v>70</v>
      </c>
      <c r="M106" s="31" t="s">
        <v>70</v>
      </c>
      <c r="N106" s="31" t="s">
        <v>70</v>
      </c>
      <c r="O106" s="32"/>
      <c r="P106" s="33">
        <v>1</v>
      </c>
      <c r="Q106" s="36" t="s">
        <v>263</v>
      </c>
    </row>
    <row r="107" spans="1:17" ht="18" customHeight="1" x14ac:dyDescent="0.2">
      <c r="A107" s="24" t="s">
        <v>264</v>
      </c>
      <c r="B107" s="25" t="s">
        <v>254</v>
      </c>
      <c r="C107" s="38" t="s">
        <v>71</v>
      </c>
      <c r="D107" s="27"/>
      <c r="E107" s="28">
        <v>3</v>
      </c>
      <c r="F107" s="29" t="s">
        <v>69</v>
      </c>
      <c r="G107" s="31" t="s">
        <v>70</v>
      </c>
      <c r="H107" s="31" t="s">
        <v>70</v>
      </c>
      <c r="I107" s="31" t="s">
        <v>70</v>
      </c>
      <c r="J107" s="31" t="s">
        <v>70</v>
      </c>
      <c r="K107" s="31" t="s">
        <v>70</v>
      </c>
      <c r="L107" s="31" t="s">
        <v>70</v>
      </c>
      <c r="M107" s="31" t="s">
        <v>70</v>
      </c>
      <c r="N107" s="31" t="s">
        <v>70</v>
      </c>
      <c r="O107" s="32"/>
      <c r="P107" s="33">
        <v>1</v>
      </c>
      <c r="Q107" s="34" t="s">
        <v>265</v>
      </c>
    </row>
    <row r="108" spans="1:17" ht="18" customHeight="1" x14ac:dyDescent="0.2">
      <c r="A108" s="35" t="s">
        <v>266</v>
      </c>
      <c r="B108" s="25" t="s">
        <v>254</v>
      </c>
      <c r="C108" s="39" t="s">
        <v>71</v>
      </c>
      <c r="D108" s="27"/>
      <c r="E108" s="28">
        <v>3</v>
      </c>
      <c r="F108" s="29" t="s">
        <v>69</v>
      </c>
      <c r="G108" s="31" t="s">
        <v>70</v>
      </c>
      <c r="H108" s="31" t="s">
        <v>70</v>
      </c>
      <c r="I108" s="31" t="s">
        <v>70</v>
      </c>
      <c r="J108" s="31" t="s">
        <v>70</v>
      </c>
      <c r="K108" s="31" t="s">
        <v>70</v>
      </c>
      <c r="L108" s="31" t="s">
        <v>70</v>
      </c>
      <c r="M108" s="31" t="s">
        <v>70</v>
      </c>
      <c r="N108" s="31" t="s">
        <v>70</v>
      </c>
      <c r="O108" s="32"/>
      <c r="P108" s="33">
        <v>1</v>
      </c>
      <c r="Q108" s="36" t="s">
        <v>267</v>
      </c>
    </row>
    <row r="109" spans="1:17" ht="21.75" customHeight="1" x14ac:dyDescent="0.2">
      <c r="A109" s="105" t="s">
        <v>268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</row>
    <row r="110" spans="1:17" ht="18" customHeight="1" x14ac:dyDescent="0.2">
      <c r="A110" s="35" t="s">
        <v>269</v>
      </c>
      <c r="B110" s="25" t="s">
        <v>270</v>
      </c>
      <c r="C110" s="39" t="s">
        <v>71</v>
      </c>
      <c r="D110" s="27"/>
      <c r="E110" s="28">
        <v>3</v>
      </c>
      <c r="F110" s="29" t="s">
        <v>69</v>
      </c>
      <c r="G110" s="31" t="s">
        <v>70</v>
      </c>
      <c r="H110" s="37" t="s">
        <v>69</v>
      </c>
      <c r="I110" s="31" t="s">
        <v>70</v>
      </c>
      <c r="J110" s="31" t="s">
        <v>70</v>
      </c>
      <c r="K110" s="31" t="s">
        <v>70</v>
      </c>
      <c r="L110" s="31" t="s">
        <v>70</v>
      </c>
      <c r="M110" s="31" t="s">
        <v>70</v>
      </c>
      <c r="N110" s="31" t="s">
        <v>70</v>
      </c>
      <c r="O110" s="32"/>
      <c r="P110" s="33">
        <v>1</v>
      </c>
      <c r="Q110" s="36" t="s">
        <v>271</v>
      </c>
    </row>
    <row r="111" spans="1:17" ht="18" customHeight="1" x14ac:dyDescent="0.2">
      <c r="A111" s="24" t="s">
        <v>272</v>
      </c>
      <c r="B111" s="25" t="s">
        <v>270</v>
      </c>
      <c r="C111" s="38" t="s">
        <v>71</v>
      </c>
      <c r="D111" s="27"/>
      <c r="E111" s="28">
        <v>3</v>
      </c>
      <c r="F111" s="29" t="s">
        <v>69</v>
      </c>
      <c r="G111" s="31" t="s">
        <v>70</v>
      </c>
      <c r="H111" s="31" t="s">
        <v>70</v>
      </c>
      <c r="I111" s="31" t="s">
        <v>70</v>
      </c>
      <c r="J111" s="31" t="s">
        <v>70</v>
      </c>
      <c r="K111" s="31" t="s">
        <v>70</v>
      </c>
      <c r="L111" s="31" t="s">
        <v>70</v>
      </c>
      <c r="M111" s="31" t="s">
        <v>70</v>
      </c>
      <c r="N111" s="31" t="s">
        <v>70</v>
      </c>
      <c r="O111" s="32"/>
      <c r="P111" s="33">
        <v>1</v>
      </c>
      <c r="Q111" s="34" t="s">
        <v>273</v>
      </c>
    </row>
    <row r="112" spans="1:17" ht="18" customHeight="1" x14ac:dyDescent="0.2">
      <c r="A112" s="35" t="s">
        <v>274</v>
      </c>
      <c r="B112" s="25" t="s">
        <v>270</v>
      </c>
      <c r="C112" s="39" t="s">
        <v>71</v>
      </c>
      <c r="D112" s="27"/>
      <c r="E112" s="28">
        <v>3</v>
      </c>
      <c r="F112" s="31" t="s">
        <v>70</v>
      </c>
      <c r="G112" s="31" t="s">
        <v>70</v>
      </c>
      <c r="H112" s="31" t="s">
        <v>70</v>
      </c>
      <c r="I112" s="31" t="s">
        <v>70</v>
      </c>
      <c r="J112" s="31" t="s">
        <v>70</v>
      </c>
      <c r="K112" s="31" t="s">
        <v>70</v>
      </c>
      <c r="L112" s="31" t="s">
        <v>70</v>
      </c>
      <c r="M112" s="31" t="s">
        <v>70</v>
      </c>
      <c r="N112" s="31" t="s">
        <v>70</v>
      </c>
      <c r="O112" s="32"/>
      <c r="P112" s="40">
        <v>0.5</v>
      </c>
      <c r="Q112" s="36" t="s">
        <v>275</v>
      </c>
    </row>
    <row r="113" spans="1:17" ht="18" customHeight="1" x14ac:dyDescent="0.2">
      <c r="A113" s="24" t="s">
        <v>276</v>
      </c>
      <c r="B113" s="25" t="s">
        <v>270</v>
      </c>
      <c r="C113" s="38" t="s">
        <v>71</v>
      </c>
      <c r="D113" s="27"/>
      <c r="E113" s="28">
        <v>3</v>
      </c>
      <c r="F113" s="29" t="s">
        <v>69</v>
      </c>
      <c r="G113" s="31" t="s">
        <v>70</v>
      </c>
      <c r="H113" s="31" t="s">
        <v>70</v>
      </c>
      <c r="I113" s="31" t="s">
        <v>70</v>
      </c>
      <c r="J113" s="31" t="s">
        <v>70</v>
      </c>
      <c r="K113" s="31" t="s">
        <v>70</v>
      </c>
      <c r="L113" s="31" t="s">
        <v>70</v>
      </c>
      <c r="M113" s="31" t="s">
        <v>70</v>
      </c>
      <c r="N113" s="31" t="s">
        <v>70</v>
      </c>
      <c r="O113" s="32"/>
      <c r="P113" s="33">
        <v>1</v>
      </c>
      <c r="Q113" s="34" t="s">
        <v>277</v>
      </c>
    </row>
    <row r="114" spans="1:17" ht="18" customHeight="1" x14ac:dyDescent="0.2">
      <c r="A114" s="35" t="s">
        <v>278</v>
      </c>
      <c r="B114" s="25" t="s">
        <v>270</v>
      </c>
      <c r="C114" s="39" t="s">
        <v>71</v>
      </c>
      <c r="D114" s="27"/>
      <c r="E114" s="28">
        <v>3</v>
      </c>
      <c r="F114" s="29" t="s">
        <v>69</v>
      </c>
      <c r="G114" s="31" t="s">
        <v>70</v>
      </c>
      <c r="H114" s="31" t="s">
        <v>70</v>
      </c>
      <c r="I114" s="31" t="s">
        <v>70</v>
      </c>
      <c r="J114" s="31" t="s">
        <v>70</v>
      </c>
      <c r="K114" s="31" t="s">
        <v>70</v>
      </c>
      <c r="L114" s="31" t="s">
        <v>70</v>
      </c>
      <c r="M114" s="31" t="s">
        <v>70</v>
      </c>
      <c r="N114" s="31" t="s">
        <v>70</v>
      </c>
      <c r="O114" s="32"/>
      <c r="P114" s="33">
        <v>1</v>
      </c>
      <c r="Q114" s="36" t="s">
        <v>279</v>
      </c>
    </row>
    <row r="115" spans="1:17" ht="18" customHeight="1" x14ac:dyDescent="0.2">
      <c r="A115" s="24" t="s">
        <v>280</v>
      </c>
      <c r="B115" s="25" t="s">
        <v>270</v>
      </c>
      <c r="C115" s="38" t="s">
        <v>71</v>
      </c>
      <c r="D115" s="27"/>
      <c r="E115" s="28">
        <v>3</v>
      </c>
      <c r="F115" s="29" t="s">
        <v>69</v>
      </c>
      <c r="G115" s="31" t="s">
        <v>70</v>
      </c>
      <c r="H115" s="31" t="s">
        <v>70</v>
      </c>
      <c r="I115" s="31" t="s">
        <v>70</v>
      </c>
      <c r="J115" s="31" t="s">
        <v>70</v>
      </c>
      <c r="K115" s="31" t="s">
        <v>70</v>
      </c>
      <c r="L115" s="31" t="s">
        <v>70</v>
      </c>
      <c r="M115" s="31" t="s">
        <v>70</v>
      </c>
      <c r="N115" s="31" t="s">
        <v>70</v>
      </c>
      <c r="O115" s="32"/>
      <c r="P115" s="33">
        <v>1</v>
      </c>
      <c r="Q115" s="34" t="s">
        <v>281</v>
      </c>
    </row>
    <row r="116" spans="1:17" ht="21.75" customHeight="1" x14ac:dyDescent="0.2">
      <c r="A116" s="105" t="s">
        <v>282</v>
      </c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</row>
    <row r="117" spans="1:17" ht="18" customHeight="1" x14ac:dyDescent="0.2">
      <c r="A117" s="24" t="s">
        <v>283</v>
      </c>
      <c r="B117" s="25" t="s">
        <v>284</v>
      </c>
      <c r="C117" s="26" t="s">
        <v>69</v>
      </c>
      <c r="D117" s="27"/>
      <c r="E117" s="28">
        <v>3</v>
      </c>
      <c r="F117" s="29" t="s">
        <v>69</v>
      </c>
      <c r="G117" s="31" t="s">
        <v>70</v>
      </c>
      <c r="H117" s="31" t="s">
        <v>70</v>
      </c>
      <c r="I117" s="31" t="s">
        <v>70</v>
      </c>
      <c r="J117" s="31" t="s">
        <v>70</v>
      </c>
      <c r="K117" s="31" t="s">
        <v>70</v>
      </c>
      <c r="L117" s="31" t="s">
        <v>70</v>
      </c>
      <c r="M117" s="31" t="s">
        <v>70</v>
      </c>
      <c r="N117" s="31" t="s">
        <v>70</v>
      </c>
      <c r="O117" s="32"/>
      <c r="P117" s="33">
        <v>1</v>
      </c>
      <c r="Q117" s="34" t="s">
        <v>285</v>
      </c>
    </row>
    <row r="118" spans="1:17" ht="18" customHeight="1" x14ac:dyDescent="0.2">
      <c r="A118" s="35" t="s">
        <v>286</v>
      </c>
      <c r="B118" s="25" t="s">
        <v>284</v>
      </c>
      <c r="C118" s="39" t="s">
        <v>71</v>
      </c>
      <c r="D118" s="27"/>
      <c r="E118" s="28">
        <v>3</v>
      </c>
      <c r="F118" s="29" t="s">
        <v>69</v>
      </c>
      <c r="G118" s="31" t="s">
        <v>70</v>
      </c>
      <c r="H118" s="31" t="s">
        <v>70</v>
      </c>
      <c r="I118" s="31" t="s">
        <v>70</v>
      </c>
      <c r="J118" s="31" t="s">
        <v>70</v>
      </c>
      <c r="K118" s="31" t="s">
        <v>70</v>
      </c>
      <c r="L118" s="31" t="s">
        <v>70</v>
      </c>
      <c r="M118" s="31" t="s">
        <v>70</v>
      </c>
      <c r="N118" s="31" t="s">
        <v>70</v>
      </c>
      <c r="O118" s="32"/>
      <c r="P118" s="33">
        <v>1</v>
      </c>
      <c r="Q118" s="36" t="s">
        <v>287</v>
      </c>
    </row>
    <row r="119" spans="1:17" ht="18" customHeight="1" x14ac:dyDescent="0.2">
      <c r="A119" s="24" t="s">
        <v>288</v>
      </c>
      <c r="B119" s="25" t="s">
        <v>284</v>
      </c>
      <c r="C119" s="38" t="s">
        <v>71</v>
      </c>
      <c r="D119" s="27"/>
      <c r="E119" s="28">
        <v>3</v>
      </c>
      <c r="F119" s="29" t="s">
        <v>69</v>
      </c>
      <c r="G119" s="31" t="s">
        <v>70</v>
      </c>
      <c r="H119" s="31" t="s">
        <v>70</v>
      </c>
      <c r="I119" s="31" t="s">
        <v>70</v>
      </c>
      <c r="J119" s="31" t="s">
        <v>70</v>
      </c>
      <c r="K119" s="31" t="s">
        <v>70</v>
      </c>
      <c r="L119" s="31" t="s">
        <v>70</v>
      </c>
      <c r="M119" s="31" t="s">
        <v>70</v>
      </c>
      <c r="N119" s="31" t="s">
        <v>70</v>
      </c>
      <c r="O119" s="32"/>
      <c r="P119" s="33">
        <v>1</v>
      </c>
      <c r="Q119" s="34" t="s">
        <v>289</v>
      </c>
    </row>
    <row r="120" spans="1:17" ht="18" customHeight="1" x14ac:dyDescent="0.2">
      <c r="A120" s="35" t="s">
        <v>290</v>
      </c>
      <c r="B120" s="25" t="s">
        <v>284</v>
      </c>
      <c r="C120" s="39" t="s">
        <v>71</v>
      </c>
      <c r="D120" s="27"/>
      <c r="E120" s="28">
        <v>3</v>
      </c>
      <c r="F120" s="29" t="s">
        <v>69</v>
      </c>
      <c r="G120" s="31" t="s">
        <v>70</v>
      </c>
      <c r="H120" s="31" t="s">
        <v>70</v>
      </c>
      <c r="I120" s="31" t="s">
        <v>70</v>
      </c>
      <c r="J120" s="31" t="s">
        <v>70</v>
      </c>
      <c r="K120" s="31" t="s">
        <v>70</v>
      </c>
      <c r="L120" s="31" t="s">
        <v>70</v>
      </c>
      <c r="M120" s="31" t="s">
        <v>70</v>
      </c>
      <c r="N120" s="31" t="s">
        <v>70</v>
      </c>
      <c r="O120" s="32"/>
      <c r="P120" s="33">
        <v>1</v>
      </c>
      <c r="Q120" s="36" t="s">
        <v>291</v>
      </c>
    </row>
    <row r="121" spans="1:17" ht="18" customHeight="1" x14ac:dyDescent="0.2">
      <c r="A121" s="24" t="s">
        <v>292</v>
      </c>
      <c r="B121" s="25" t="s">
        <v>284</v>
      </c>
      <c r="C121" s="38" t="s">
        <v>71</v>
      </c>
      <c r="D121" s="27"/>
      <c r="E121" s="28">
        <v>3</v>
      </c>
      <c r="F121" s="29" t="s">
        <v>69</v>
      </c>
      <c r="G121" s="31" t="s">
        <v>70</v>
      </c>
      <c r="H121" s="31" t="s">
        <v>70</v>
      </c>
      <c r="I121" s="31" t="s">
        <v>70</v>
      </c>
      <c r="J121" s="31" t="s">
        <v>70</v>
      </c>
      <c r="K121" s="31" t="s">
        <v>70</v>
      </c>
      <c r="L121" s="31" t="s">
        <v>70</v>
      </c>
      <c r="M121" s="31" t="s">
        <v>70</v>
      </c>
      <c r="N121" s="31" t="s">
        <v>70</v>
      </c>
      <c r="O121" s="32"/>
      <c r="P121" s="33">
        <v>1</v>
      </c>
      <c r="Q121" s="34" t="s">
        <v>293</v>
      </c>
    </row>
    <row r="122" spans="1:17" ht="18" customHeight="1" x14ac:dyDescent="0.2">
      <c r="A122" s="35" t="s">
        <v>294</v>
      </c>
      <c r="B122" s="25" t="s">
        <v>284</v>
      </c>
      <c r="C122" s="39" t="s">
        <v>71</v>
      </c>
      <c r="D122" s="27"/>
      <c r="E122" s="28">
        <v>3</v>
      </c>
      <c r="F122" s="29" t="s">
        <v>69</v>
      </c>
      <c r="G122" s="31" t="s">
        <v>70</v>
      </c>
      <c r="H122" s="31" t="s">
        <v>70</v>
      </c>
      <c r="I122" s="31" t="s">
        <v>70</v>
      </c>
      <c r="J122" s="31" t="s">
        <v>70</v>
      </c>
      <c r="K122" s="31" t="s">
        <v>70</v>
      </c>
      <c r="L122" s="31" t="s">
        <v>70</v>
      </c>
      <c r="M122" s="31" t="s">
        <v>70</v>
      </c>
      <c r="N122" s="31" t="s">
        <v>70</v>
      </c>
      <c r="O122" s="32"/>
      <c r="P122" s="33">
        <v>1</v>
      </c>
      <c r="Q122" s="36" t="s">
        <v>295</v>
      </c>
    </row>
    <row r="123" spans="1:17" ht="18" customHeight="1" x14ac:dyDescent="0.2">
      <c r="A123" s="24" t="s">
        <v>296</v>
      </c>
      <c r="B123" s="25" t="s">
        <v>284</v>
      </c>
      <c r="C123" s="38" t="s">
        <v>71</v>
      </c>
      <c r="D123" s="27"/>
      <c r="E123" s="28">
        <v>3</v>
      </c>
      <c r="F123" s="29" t="s">
        <v>69</v>
      </c>
      <c r="G123" s="31" t="s">
        <v>70</v>
      </c>
      <c r="H123" s="31" t="s">
        <v>70</v>
      </c>
      <c r="I123" s="31" t="s">
        <v>70</v>
      </c>
      <c r="J123" s="31" t="s">
        <v>70</v>
      </c>
      <c r="K123" s="31" t="s">
        <v>70</v>
      </c>
      <c r="L123" s="31" t="s">
        <v>70</v>
      </c>
      <c r="M123" s="31" t="s">
        <v>70</v>
      </c>
      <c r="N123" s="31" t="s">
        <v>70</v>
      </c>
      <c r="O123" s="32"/>
      <c r="P123" s="33">
        <v>1</v>
      </c>
      <c r="Q123" s="34" t="s">
        <v>297</v>
      </c>
    </row>
    <row r="124" spans="1:17" ht="18" customHeight="1" x14ac:dyDescent="0.2">
      <c r="A124" s="35" t="s">
        <v>298</v>
      </c>
      <c r="B124" s="25" t="s">
        <v>284</v>
      </c>
      <c r="C124" s="39" t="s">
        <v>71</v>
      </c>
      <c r="D124" s="27"/>
      <c r="E124" s="28">
        <v>3</v>
      </c>
      <c r="F124" s="29" t="s">
        <v>69</v>
      </c>
      <c r="G124" s="31" t="s">
        <v>70</v>
      </c>
      <c r="H124" s="31" t="s">
        <v>70</v>
      </c>
      <c r="I124" s="31" t="s">
        <v>70</v>
      </c>
      <c r="J124" s="31" t="s">
        <v>70</v>
      </c>
      <c r="K124" s="31" t="s">
        <v>70</v>
      </c>
      <c r="L124" s="31" t="s">
        <v>70</v>
      </c>
      <c r="M124" s="31" t="s">
        <v>70</v>
      </c>
      <c r="N124" s="31" t="s">
        <v>70</v>
      </c>
      <c r="O124" s="32"/>
      <c r="P124" s="33">
        <v>1</v>
      </c>
      <c r="Q124" s="36" t="s">
        <v>299</v>
      </c>
    </row>
    <row r="125" spans="1:17" ht="18" customHeight="1" x14ac:dyDescent="0.2">
      <c r="A125" s="24" t="s">
        <v>300</v>
      </c>
      <c r="B125" s="25" t="s">
        <v>284</v>
      </c>
      <c r="C125" s="38" t="s">
        <v>71</v>
      </c>
      <c r="D125" s="27"/>
      <c r="E125" s="28">
        <v>3</v>
      </c>
      <c r="F125" s="29" t="s">
        <v>69</v>
      </c>
      <c r="G125" s="31" t="s">
        <v>70</v>
      </c>
      <c r="H125" s="31" t="s">
        <v>70</v>
      </c>
      <c r="I125" s="31" t="s">
        <v>70</v>
      </c>
      <c r="J125" s="31" t="s">
        <v>70</v>
      </c>
      <c r="K125" s="31" t="s">
        <v>70</v>
      </c>
      <c r="L125" s="31" t="s">
        <v>70</v>
      </c>
      <c r="M125" s="31" t="s">
        <v>70</v>
      </c>
      <c r="N125" s="31" t="s">
        <v>70</v>
      </c>
      <c r="O125" s="32"/>
      <c r="P125" s="33">
        <v>1</v>
      </c>
      <c r="Q125" s="34" t="s">
        <v>301</v>
      </c>
    </row>
    <row r="126" spans="1:17" ht="21.75" customHeight="1" x14ac:dyDescent="0.2">
      <c r="A126" s="105" t="s">
        <v>302</v>
      </c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</row>
    <row r="127" spans="1:17" ht="18" customHeight="1" x14ac:dyDescent="0.2">
      <c r="A127" s="24" t="s">
        <v>303</v>
      </c>
      <c r="B127" s="25" t="s">
        <v>304</v>
      </c>
      <c r="C127" s="38" t="s">
        <v>71</v>
      </c>
      <c r="D127" s="27"/>
      <c r="E127" s="28">
        <v>3</v>
      </c>
      <c r="F127" s="29" t="s">
        <v>69</v>
      </c>
      <c r="G127" s="31" t="s">
        <v>70</v>
      </c>
      <c r="H127" s="31" t="s">
        <v>70</v>
      </c>
      <c r="I127" s="31" t="s">
        <v>70</v>
      </c>
      <c r="J127" s="31" t="s">
        <v>70</v>
      </c>
      <c r="K127" s="31" t="s">
        <v>70</v>
      </c>
      <c r="L127" s="31" t="s">
        <v>70</v>
      </c>
      <c r="M127" s="31" t="s">
        <v>70</v>
      </c>
      <c r="N127" s="31" t="s">
        <v>70</v>
      </c>
      <c r="O127" s="32"/>
      <c r="P127" s="33">
        <v>1</v>
      </c>
      <c r="Q127" s="34" t="s">
        <v>305</v>
      </c>
    </row>
    <row r="128" spans="1:17" ht="18" customHeight="1" x14ac:dyDescent="0.2">
      <c r="A128" s="35" t="s">
        <v>306</v>
      </c>
      <c r="B128" s="25" t="s">
        <v>304</v>
      </c>
      <c r="C128" s="39" t="s">
        <v>71</v>
      </c>
      <c r="D128" s="27"/>
      <c r="E128" s="28">
        <v>3</v>
      </c>
      <c r="F128" s="29" t="s">
        <v>69</v>
      </c>
      <c r="G128" s="31" t="s">
        <v>70</v>
      </c>
      <c r="H128" s="31" t="s">
        <v>70</v>
      </c>
      <c r="I128" s="31" t="s">
        <v>70</v>
      </c>
      <c r="J128" s="31" t="s">
        <v>70</v>
      </c>
      <c r="K128" s="31" t="s">
        <v>70</v>
      </c>
      <c r="L128" s="31" t="s">
        <v>70</v>
      </c>
      <c r="M128" s="31" t="s">
        <v>70</v>
      </c>
      <c r="N128" s="31" t="s">
        <v>70</v>
      </c>
      <c r="O128" s="32"/>
      <c r="P128" s="33">
        <v>1</v>
      </c>
      <c r="Q128" s="36" t="s">
        <v>307</v>
      </c>
    </row>
    <row r="129" spans="1:17" ht="18" customHeight="1" x14ac:dyDescent="0.2">
      <c r="A129" s="24" t="s">
        <v>308</v>
      </c>
      <c r="B129" s="25" t="s">
        <v>304</v>
      </c>
      <c r="C129" s="38" t="s">
        <v>71</v>
      </c>
      <c r="D129" s="27"/>
      <c r="E129" s="28">
        <v>3</v>
      </c>
      <c r="F129" s="29" t="s">
        <v>69</v>
      </c>
      <c r="G129" s="31" t="s">
        <v>70</v>
      </c>
      <c r="H129" s="31" t="s">
        <v>70</v>
      </c>
      <c r="I129" s="31" t="s">
        <v>70</v>
      </c>
      <c r="J129" s="31" t="s">
        <v>70</v>
      </c>
      <c r="K129" s="31" t="s">
        <v>70</v>
      </c>
      <c r="L129" s="31" t="s">
        <v>70</v>
      </c>
      <c r="M129" s="31" t="s">
        <v>70</v>
      </c>
      <c r="N129" s="31" t="s">
        <v>70</v>
      </c>
      <c r="O129" s="32"/>
      <c r="P129" s="33">
        <v>1</v>
      </c>
      <c r="Q129" s="34" t="s">
        <v>309</v>
      </c>
    </row>
    <row r="130" spans="1:17" ht="18" customHeight="1" x14ac:dyDescent="0.2">
      <c r="A130" s="35" t="s">
        <v>310</v>
      </c>
      <c r="B130" s="25" t="s">
        <v>304</v>
      </c>
      <c r="C130" s="39" t="s">
        <v>71</v>
      </c>
      <c r="D130" s="27"/>
      <c r="E130" s="28">
        <v>3</v>
      </c>
      <c r="F130" s="29" t="s">
        <v>69</v>
      </c>
      <c r="G130" s="31" t="s">
        <v>70</v>
      </c>
      <c r="H130" s="31" t="s">
        <v>70</v>
      </c>
      <c r="I130" s="31" t="s">
        <v>70</v>
      </c>
      <c r="J130" s="31" t="s">
        <v>70</v>
      </c>
      <c r="K130" s="31" t="s">
        <v>70</v>
      </c>
      <c r="L130" s="31" t="s">
        <v>70</v>
      </c>
      <c r="M130" s="31" t="s">
        <v>70</v>
      </c>
      <c r="N130" s="31" t="s">
        <v>70</v>
      </c>
      <c r="O130" s="32"/>
      <c r="P130" s="33">
        <v>1</v>
      </c>
      <c r="Q130" s="36" t="s">
        <v>311</v>
      </c>
    </row>
    <row r="131" spans="1:17" ht="18" customHeight="1" x14ac:dyDescent="0.2">
      <c r="A131" s="24" t="s">
        <v>312</v>
      </c>
      <c r="B131" s="25" t="s">
        <v>304</v>
      </c>
      <c r="C131" s="38" t="s">
        <v>71</v>
      </c>
      <c r="D131" s="27"/>
      <c r="E131" s="28">
        <v>3</v>
      </c>
      <c r="F131" s="31" t="s">
        <v>70</v>
      </c>
      <c r="G131" s="31" t="s">
        <v>70</v>
      </c>
      <c r="H131" s="31" t="s">
        <v>70</v>
      </c>
      <c r="I131" s="31" t="s">
        <v>70</v>
      </c>
      <c r="J131" s="31" t="s">
        <v>70</v>
      </c>
      <c r="K131" s="31" t="s">
        <v>70</v>
      </c>
      <c r="L131" s="31" t="s">
        <v>70</v>
      </c>
      <c r="M131" s="31" t="s">
        <v>70</v>
      </c>
      <c r="N131" s="31" t="s">
        <v>70</v>
      </c>
      <c r="O131" s="32"/>
      <c r="P131" s="40">
        <v>0.5</v>
      </c>
      <c r="Q131" s="34" t="s">
        <v>91</v>
      </c>
    </row>
    <row r="132" spans="1:17" ht="18" customHeight="1" x14ac:dyDescent="0.2">
      <c r="A132" s="35" t="s">
        <v>313</v>
      </c>
      <c r="B132" s="25" t="s">
        <v>304</v>
      </c>
      <c r="C132" s="39" t="s">
        <v>71</v>
      </c>
      <c r="D132" s="27"/>
      <c r="E132" s="28">
        <v>3</v>
      </c>
      <c r="F132" s="29" t="s">
        <v>69</v>
      </c>
      <c r="G132" s="31" t="s">
        <v>70</v>
      </c>
      <c r="H132" s="31" t="s">
        <v>70</v>
      </c>
      <c r="I132" s="31" t="s">
        <v>70</v>
      </c>
      <c r="J132" s="31" t="s">
        <v>70</v>
      </c>
      <c r="K132" s="31" t="s">
        <v>70</v>
      </c>
      <c r="L132" s="31" t="s">
        <v>70</v>
      </c>
      <c r="M132" s="31" t="s">
        <v>70</v>
      </c>
      <c r="N132" s="31" t="s">
        <v>70</v>
      </c>
      <c r="O132" s="32"/>
      <c r="P132" s="33">
        <v>1</v>
      </c>
      <c r="Q132" s="36" t="s">
        <v>314</v>
      </c>
    </row>
    <row r="133" spans="1:17" ht="18" customHeight="1" x14ac:dyDescent="0.2">
      <c r="A133" s="24" t="s">
        <v>315</v>
      </c>
      <c r="B133" s="25" t="s">
        <v>304</v>
      </c>
      <c r="C133" s="38" t="s">
        <v>71</v>
      </c>
      <c r="D133" s="27"/>
      <c r="E133" s="28">
        <v>3</v>
      </c>
      <c r="F133" s="29" t="s">
        <v>69</v>
      </c>
      <c r="G133" s="31" t="s">
        <v>70</v>
      </c>
      <c r="H133" s="31" t="s">
        <v>70</v>
      </c>
      <c r="I133" s="31" t="s">
        <v>70</v>
      </c>
      <c r="J133" s="31" t="s">
        <v>70</v>
      </c>
      <c r="K133" s="31" t="s">
        <v>70</v>
      </c>
      <c r="L133" s="31" t="s">
        <v>70</v>
      </c>
      <c r="M133" s="31" t="s">
        <v>70</v>
      </c>
      <c r="N133" s="31" t="s">
        <v>70</v>
      </c>
      <c r="O133" s="32"/>
      <c r="P133" s="33">
        <v>1</v>
      </c>
      <c r="Q133" s="34" t="s">
        <v>316</v>
      </c>
    </row>
    <row r="134" spans="1:17" ht="18" customHeight="1" x14ac:dyDescent="0.2">
      <c r="A134" s="35" t="s">
        <v>317</v>
      </c>
      <c r="B134" s="25" t="s">
        <v>304</v>
      </c>
      <c r="C134" s="39" t="s">
        <v>71</v>
      </c>
      <c r="D134" s="27"/>
      <c r="E134" s="28">
        <v>3</v>
      </c>
      <c r="F134" s="29" t="s">
        <v>69</v>
      </c>
      <c r="G134" s="31" t="s">
        <v>70</v>
      </c>
      <c r="H134" s="31" t="s">
        <v>70</v>
      </c>
      <c r="I134" s="31" t="s">
        <v>70</v>
      </c>
      <c r="J134" s="31" t="s">
        <v>70</v>
      </c>
      <c r="K134" s="31" t="s">
        <v>70</v>
      </c>
      <c r="L134" s="31" t="s">
        <v>70</v>
      </c>
      <c r="M134" s="31" t="s">
        <v>70</v>
      </c>
      <c r="N134" s="31" t="s">
        <v>70</v>
      </c>
      <c r="O134" s="32"/>
      <c r="P134" s="33">
        <v>1</v>
      </c>
      <c r="Q134" s="36" t="s">
        <v>318</v>
      </c>
    </row>
    <row r="135" spans="1:17" ht="18" customHeight="1" x14ac:dyDescent="0.2">
      <c r="A135" s="24" t="s">
        <v>319</v>
      </c>
      <c r="B135" s="25" t="s">
        <v>304</v>
      </c>
      <c r="C135" s="38" t="s">
        <v>71</v>
      </c>
      <c r="D135" s="27"/>
      <c r="E135" s="28">
        <v>3</v>
      </c>
      <c r="F135" s="29" t="s">
        <v>69</v>
      </c>
      <c r="G135" s="31" t="s">
        <v>70</v>
      </c>
      <c r="H135" s="31" t="s">
        <v>70</v>
      </c>
      <c r="I135" s="31" t="s">
        <v>70</v>
      </c>
      <c r="J135" s="31" t="s">
        <v>70</v>
      </c>
      <c r="K135" s="31" t="s">
        <v>70</v>
      </c>
      <c r="L135" s="31" t="s">
        <v>70</v>
      </c>
      <c r="M135" s="31" t="s">
        <v>70</v>
      </c>
      <c r="N135" s="31" t="s">
        <v>70</v>
      </c>
      <c r="O135" s="32"/>
      <c r="P135" s="33">
        <v>1</v>
      </c>
      <c r="Q135" s="34" t="s">
        <v>320</v>
      </c>
    </row>
    <row r="136" spans="1:17" ht="18" customHeight="1" x14ac:dyDescent="0.2">
      <c r="A136" s="35" t="s">
        <v>321</v>
      </c>
      <c r="B136" s="25" t="s">
        <v>304</v>
      </c>
      <c r="C136" s="26" t="s">
        <v>69</v>
      </c>
      <c r="D136" s="27"/>
      <c r="E136" s="28">
        <v>3</v>
      </c>
      <c r="F136" s="29" t="s">
        <v>69</v>
      </c>
      <c r="G136" s="31" t="s">
        <v>70</v>
      </c>
      <c r="H136" s="31" t="s">
        <v>70</v>
      </c>
      <c r="I136" s="31" t="s">
        <v>70</v>
      </c>
      <c r="J136" s="31" t="s">
        <v>70</v>
      </c>
      <c r="K136" s="31" t="s">
        <v>70</v>
      </c>
      <c r="L136" s="31" t="s">
        <v>70</v>
      </c>
      <c r="M136" s="31" t="s">
        <v>70</v>
      </c>
      <c r="N136" s="31" t="s">
        <v>70</v>
      </c>
      <c r="O136" s="32"/>
      <c r="P136" s="33">
        <v>1</v>
      </c>
      <c r="Q136" s="36" t="s">
        <v>322</v>
      </c>
    </row>
    <row r="137" spans="1:17" ht="18" customHeight="1" x14ac:dyDescent="0.2">
      <c r="A137" s="24" t="s">
        <v>323</v>
      </c>
      <c r="B137" s="25" t="s">
        <v>304</v>
      </c>
      <c r="C137" s="38" t="s">
        <v>71</v>
      </c>
      <c r="D137" s="27"/>
      <c r="E137" s="28">
        <v>3</v>
      </c>
      <c r="F137" s="29" t="s">
        <v>69</v>
      </c>
      <c r="G137" s="31" t="s">
        <v>70</v>
      </c>
      <c r="H137" s="31" t="s">
        <v>70</v>
      </c>
      <c r="I137" s="31" t="s">
        <v>70</v>
      </c>
      <c r="J137" s="31" t="s">
        <v>70</v>
      </c>
      <c r="K137" s="31" t="s">
        <v>70</v>
      </c>
      <c r="L137" s="31" t="s">
        <v>70</v>
      </c>
      <c r="M137" s="31" t="s">
        <v>70</v>
      </c>
      <c r="N137" s="31" t="s">
        <v>70</v>
      </c>
      <c r="O137" s="32"/>
      <c r="P137" s="33">
        <v>1</v>
      </c>
      <c r="Q137" s="34" t="s">
        <v>324</v>
      </c>
    </row>
    <row r="138" spans="1:17" ht="21.75" customHeight="1" x14ac:dyDescent="0.2">
      <c r="A138" s="105" t="s">
        <v>325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</row>
    <row r="139" spans="1:17" ht="18" customHeight="1" x14ac:dyDescent="0.2">
      <c r="A139" s="24" t="s">
        <v>326</v>
      </c>
      <c r="B139" s="25" t="s">
        <v>167</v>
      </c>
      <c r="C139" s="38" t="s">
        <v>71</v>
      </c>
      <c r="D139" s="27"/>
      <c r="E139" s="28">
        <v>3</v>
      </c>
      <c r="F139" s="29" t="s">
        <v>69</v>
      </c>
      <c r="G139" s="31" t="s">
        <v>70</v>
      </c>
      <c r="H139" s="31" t="s">
        <v>70</v>
      </c>
      <c r="I139" s="31" t="s">
        <v>70</v>
      </c>
      <c r="J139" s="31" t="s">
        <v>70</v>
      </c>
      <c r="K139" s="31" t="s">
        <v>70</v>
      </c>
      <c r="L139" s="31" t="s">
        <v>70</v>
      </c>
      <c r="M139" s="31" t="s">
        <v>70</v>
      </c>
      <c r="N139" s="31" t="s">
        <v>70</v>
      </c>
      <c r="O139" s="32"/>
      <c r="P139" s="33">
        <v>1</v>
      </c>
      <c r="Q139" s="34" t="s">
        <v>327</v>
      </c>
    </row>
    <row r="140" spans="1:17" ht="18" customHeight="1" x14ac:dyDescent="0.2">
      <c r="A140" s="35" t="s">
        <v>328</v>
      </c>
      <c r="B140" s="25" t="s">
        <v>167</v>
      </c>
      <c r="C140" s="39" t="s">
        <v>71</v>
      </c>
      <c r="D140" s="27"/>
      <c r="E140" s="28">
        <v>3</v>
      </c>
      <c r="F140" s="31" t="s">
        <v>70</v>
      </c>
      <c r="G140" s="31" t="s">
        <v>70</v>
      </c>
      <c r="H140" s="31" t="s">
        <v>70</v>
      </c>
      <c r="I140" s="31" t="s">
        <v>70</v>
      </c>
      <c r="J140" s="31" t="s">
        <v>70</v>
      </c>
      <c r="K140" s="31" t="s">
        <v>70</v>
      </c>
      <c r="L140" s="31" t="s">
        <v>70</v>
      </c>
      <c r="M140" s="31" t="s">
        <v>70</v>
      </c>
      <c r="N140" s="31" t="s">
        <v>70</v>
      </c>
      <c r="O140" s="32"/>
      <c r="P140" s="40">
        <v>0.5</v>
      </c>
      <c r="Q140" s="36" t="s">
        <v>275</v>
      </c>
    </row>
    <row r="141" spans="1:17" ht="18" customHeight="1" x14ac:dyDescent="0.2">
      <c r="A141" s="24" t="s">
        <v>329</v>
      </c>
      <c r="B141" s="25" t="s">
        <v>167</v>
      </c>
      <c r="C141" s="38" t="s">
        <v>71</v>
      </c>
      <c r="D141" s="27"/>
      <c r="E141" s="28">
        <v>3</v>
      </c>
      <c r="F141" s="31" t="s">
        <v>70</v>
      </c>
      <c r="G141" s="31" t="s">
        <v>70</v>
      </c>
      <c r="H141" s="31" t="s">
        <v>70</v>
      </c>
      <c r="I141" s="31" t="s">
        <v>70</v>
      </c>
      <c r="J141" s="31" t="s">
        <v>70</v>
      </c>
      <c r="K141" s="31" t="s">
        <v>70</v>
      </c>
      <c r="L141" s="31" t="s">
        <v>70</v>
      </c>
      <c r="M141" s="31" t="s">
        <v>70</v>
      </c>
      <c r="N141" s="31" t="s">
        <v>70</v>
      </c>
      <c r="O141" s="32"/>
      <c r="P141" s="40">
        <v>0.5</v>
      </c>
      <c r="Q141" s="34" t="s">
        <v>275</v>
      </c>
    </row>
    <row r="142" spans="1:17" ht="18" customHeight="1" x14ac:dyDescent="0.2">
      <c r="A142" s="35" t="s">
        <v>330</v>
      </c>
      <c r="B142" s="25" t="s">
        <v>167</v>
      </c>
      <c r="C142" s="39" t="s">
        <v>71</v>
      </c>
      <c r="D142" s="27"/>
      <c r="E142" s="28">
        <v>3</v>
      </c>
      <c r="F142" s="29" t="s">
        <v>69</v>
      </c>
      <c r="G142" s="31" t="s">
        <v>70</v>
      </c>
      <c r="H142" s="31" t="s">
        <v>70</v>
      </c>
      <c r="I142" s="31" t="s">
        <v>70</v>
      </c>
      <c r="J142" s="31" t="s">
        <v>70</v>
      </c>
      <c r="K142" s="31" t="s">
        <v>70</v>
      </c>
      <c r="L142" s="31" t="s">
        <v>70</v>
      </c>
      <c r="M142" s="31" t="s">
        <v>70</v>
      </c>
      <c r="N142" s="31" t="s">
        <v>70</v>
      </c>
      <c r="O142" s="32"/>
      <c r="P142" s="33">
        <v>1</v>
      </c>
      <c r="Q142" s="36" t="s">
        <v>331</v>
      </c>
    </row>
    <row r="143" spans="1:17" ht="18" customHeight="1" x14ac:dyDescent="0.2">
      <c r="A143" s="24" t="s">
        <v>332</v>
      </c>
      <c r="B143" s="25" t="s">
        <v>167</v>
      </c>
      <c r="C143" s="38" t="s">
        <v>71</v>
      </c>
      <c r="D143" s="27"/>
      <c r="E143" s="28">
        <v>3</v>
      </c>
      <c r="F143" s="31" t="s">
        <v>70</v>
      </c>
      <c r="G143" s="31" t="s">
        <v>70</v>
      </c>
      <c r="H143" s="31" t="s">
        <v>70</v>
      </c>
      <c r="I143" s="31" t="s">
        <v>70</v>
      </c>
      <c r="J143" s="31" t="s">
        <v>70</v>
      </c>
      <c r="K143" s="31" t="s">
        <v>70</v>
      </c>
      <c r="L143" s="31" t="s">
        <v>70</v>
      </c>
      <c r="M143" s="31" t="s">
        <v>70</v>
      </c>
      <c r="N143" s="31" t="s">
        <v>70</v>
      </c>
      <c r="O143" s="32"/>
      <c r="P143" s="40">
        <v>0.5</v>
      </c>
      <c r="Q143" s="34" t="s">
        <v>275</v>
      </c>
    </row>
    <row r="144" spans="1:17" ht="18" customHeight="1" x14ac:dyDescent="0.2">
      <c r="A144" s="35" t="s">
        <v>333</v>
      </c>
      <c r="B144" s="25" t="s">
        <v>167</v>
      </c>
      <c r="C144" s="26" t="s">
        <v>69</v>
      </c>
      <c r="D144" s="27"/>
      <c r="E144" s="28">
        <v>3</v>
      </c>
      <c r="F144" s="29" t="s">
        <v>69</v>
      </c>
      <c r="G144" s="31" t="s">
        <v>70</v>
      </c>
      <c r="H144" s="31" t="s">
        <v>70</v>
      </c>
      <c r="I144" s="31" t="s">
        <v>70</v>
      </c>
      <c r="J144" s="31" t="s">
        <v>70</v>
      </c>
      <c r="K144" s="31" t="s">
        <v>70</v>
      </c>
      <c r="L144" s="31" t="s">
        <v>70</v>
      </c>
      <c r="M144" s="31" t="s">
        <v>70</v>
      </c>
      <c r="N144" s="31" t="s">
        <v>70</v>
      </c>
      <c r="O144" s="32"/>
      <c r="P144" s="33">
        <v>1</v>
      </c>
      <c r="Q144" s="36" t="s">
        <v>334</v>
      </c>
    </row>
    <row r="145" spans="1:17" ht="18" customHeight="1" x14ac:dyDescent="0.2">
      <c r="A145" s="24" t="s">
        <v>335</v>
      </c>
      <c r="B145" s="25" t="s">
        <v>167</v>
      </c>
      <c r="C145" s="38" t="s">
        <v>71</v>
      </c>
      <c r="D145" s="27"/>
      <c r="E145" s="28">
        <v>3</v>
      </c>
      <c r="F145" s="29" t="s">
        <v>69</v>
      </c>
      <c r="G145" s="31" t="s">
        <v>70</v>
      </c>
      <c r="H145" s="31" t="s">
        <v>70</v>
      </c>
      <c r="I145" s="31" t="s">
        <v>70</v>
      </c>
      <c r="J145" s="31" t="s">
        <v>70</v>
      </c>
      <c r="K145" s="31" t="s">
        <v>70</v>
      </c>
      <c r="L145" s="31" t="s">
        <v>70</v>
      </c>
      <c r="M145" s="31" t="s">
        <v>70</v>
      </c>
      <c r="N145" s="31" t="s">
        <v>70</v>
      </c>
      <c r="O145" s="32"/>
      <c r="P145" s="33">
        <v>1</v>
      </c>
      <c r="Q145" s="34" t="s">
        <v>186</v>
      </c>
    </row>
    <row r="146" spans="1:17" ht="18" customHeight="1" x14ac:dyDescent="0.2">
      <c r="A146" s="35" t="s">
        <v>336</v>
      </c>
      <c r="B146" s="25" t="s">
        <v>167</v>
      </c>
      <c r="C146" s="39" t="s">
        <v>71</v>
      </c>
      <c r="D146" s="27"/>
      <c r="E146" s="28">
        <v>3</v>
      </c>
      <c r="F146" s="29" t="s">
        <v>69</v>
      </c>
      <c r="G146" s="31" t="s">
        <v>70</v>
      </c>
      <c r="H146" s="31" t="s">
        <v>70</v>
      </c>
      <c r="I146" s="31" t="s">
        <v>70</v>
      </c>
      <c r="J146" s="31" t="s">
        <v>70</v>
      </c>
      <c r="K146" s="31" t="s">
        <v>70</v>
      </c>
      <c r="L146" s="31" t="s">
        <v>70</v>
      </c>
      <c r="M146" s="31" t="s">
        <v>70</v>
      </c>
      <c r="N146" s="31" t="s">
        <v>70</v>
      </c>
      <c r="O146" s="32"/>
      <c r="P146" s="33">
        <v>1</v>
      </c>
      <c r="Q146" s="36" t="s">
        <v>337</v>
      </c>
    </row>
    <row r="147" spans="1:17" ht="18" customHeight="1" x14ac:dyDescent="0.2">
      <c r="A147" s="24" t="s">
        <v>338</v>
      </c>
      <c r="B147" s="25" t="s">
        <v>167</v>
      </c>
      <c r="C147" s="38" t="s">
        <v>71</v>
      </c>
      <c r="D147" s="27"/>
      <c r="E147" s="28">
        <v>3</v>
      </c>
      <c r="F147" s="29" t="s">
        <v>69</v>
      </c>
      <c r="G147" s="31" t="s">
        <v>70</v>
      </c>
      <c r="H147" s="31" t="s">
        <v>70</v>
      </c>
      <c r="I147" s="31" t="s">
        <v>70</v>
      </c>
      <c r="J147" s="31" t="s">
        <v>70</v>
      </c>
      <c r="K147" s="31" t="s">
        <v>70</v>
      </c>
      <c r="L147" s="31" t="s">
        <v>70</v>
      </c>
      <c r="M147" s="31" t="s">
        <v>70</v>
      </c>
      <c r="N147" s="31" t="s">
        <v>70</v>
      </c>
      <c r="O147" s="32"/>
      <c r="P147" s="33">
        <v>1</v>
      </c>
      <c r="Q147" s="34" t="s">
        <v>339</v>
      </c>
    </row>
    <row r="148" spans="1:17" ht="18" customHeight="1" x14ac:dyDescent="0.2">
      <c r="A148" s="35" t="s">
        <v>340</v>
      </c>
      <c r="B148" s="25" t="s">
        <v>167</v>
      </c>
      <c r="C148" s="39" t="s">
        <v>71</v>
      </c>
      <c r="D148" s="27"/>
      <c r="E148" s="28">
        <v>3</v>
      </c>
      <c r="F148" s="29" t="s">
        <v>69</v>
      </c>
      <c r="G148" s="31" t="s">
        <v>70</v>
      </c>
      <c r="H148" s="31" t="s">
        <v>70</v>
      </c>
      <c r="I148" s="31" t="s">
        <v>70</v>
      </c>
      <c r="J148" s="31" t="s">
        <v>70</v>
      </c>
      <c r="K148" s="31" t="s">
        <v>70</v>
      </c>
      <c r="L148" s="31" t="s">
        <v>70</v>
      </c>
      <c r="M148" s="31" t="s">
        <v>70</v>
      </c>
      <c r="N148" s="31" t="s">
        <v>70</v>
      </c>
      <c r="O148" s="32"/>
      <c r="P148" s="33">
        <v>1</v>
      </c>
      <c r="Q148" s="36" t="s">
        <v>341</v>
      </c>
    </row>
    <row r="149" spans="1:17" ht="21.75" customHeight="1" x14ac:dyDescent="0.2">
      <c r="A149" s="105" t="s">
        <v>342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</row>
    <row r="150" spans="1:17" ht="18" customHeight="1" x14ac:dyDescent="0.2">
      <c r="A150" s="35" t="s">
        <v>343</v>
      </c>
      <c r="B150" s="25" t="s">
        <v>344</v>
      </c>
      <c r="C150" s="39" t="s">
        <v>71</v>
      </c>
      <c r="D150" s="27"/>
      <c r="E150" s="28">
        <v>3</v>
      </c>
      <c r="F150" s="29" t="s">
        <v>69</v>
      </c>
      <c r="G150" s="31" t="s">
        <v>70</v>
      </c>
      <c r="H150" s="31" t="s">
        <v>70</v>
      </c>
      <c r="I150" s="31" t="s">
        <v>70</v>
      </c>
      <c r="J150" s="31" t="s">
        <v>70</v>
      </c>
      <c r="K150" s="31" t="s">
        <v>70</v>
      </c>
      <c r="L150" s="31" t="s">
        <v>70</v>
      </c>
      <c r="M150" s="31" t="s">
        <v>70</v>
      </c>
      <c r="N150" s="31" t="s">
        <v>70</v>
      </c>
      <c r="O150" s="32"/>
      <c r="P150" s="33">
        <v>1</v>
      </c>
      <c r="Q150" s="36" t="s">
        <v>245</v>
      </c>
    </row>
    <row r="151" spans="1:17" ht="18" customHeight="1" x14ac:dyDescent="0.2">
      <c r="A151" s="24" t="s">
        <v>345</v>
      </c>
      <c r="B151" s="25" t="s">
        <v>344</v>
      </c>
      <c r="C151" s="38" t="s">
        <v>71</v>
      </c>
      <c r="D151" s="27"/>
      <c r="E151" s="28">
        <v>3</v>
      </c>
      <c r="F151" s="29" t="s">
        <v>69</v>
      </c>
      <c r="G151" s="31" t="s">
        <v>70</v>
      </c>
      <c r="H151" s="31" t="s">
        <v>70</v>
      </c>
      <c r="I151" s="31" t="s">
        <v>70</v>
      </c>
      <c r="J151" s="31" t="s">
        <v>70</v>
      </c>
      <c r="K151" s="31" t="s">
        <v>70</v>
      </c>
      <c r="L151" s="31" t="s">
        <v>70</v>
      </c>
      <c r="M151" s="31" t="s">
        <v>70</v>
      </c>
      <c r="N151" s="31" t="s">
        <v>70</v>
      </c>
      <c r="O151" s="32"/>
      <c r="P151" s="33">
        <v>1</v>
      </c>
      <c r="Q151" s="34" t="s">
        <v>346</v>
      </c>
    </row>
    <row r="152" spans="1:17" ht="18" customHeight="1" x14ac:dyDescent="0.2">
      <c r="A152" s="35" t="s">
        <v>347</v>
      </c>
      <c r="B152" s="25" t="s">
        <v>344</v>
      </c>
      <c r="C152" s="39" t="s">
        <v>71</v>
      </c>
      <c r="D152" s="27"/>
      <c r="E152" s="28">
        <v>3</v>
      </c>
      <c r="F152" s="29" t="s">
        <v>69</v>
      </c>
      <c r="G152" s="31" t="s">
        <v>70</v>
      </c>
      <c r="H152" s="31" t="s">
        <v>70</v>
      </c>
      <c r="I152" s="31" t="s">
        <v>70</v>
      </c>
      <c r="J152" s="31" t="s">
        <v>70</v>
      </c>
      <c r="K152" s="31" t="s">
        <v>70</v>
      </c>
      <c r="L152" s="31" t="s">
        <v>70</v>
      </c>
      <c r="M152" s="31" t="s">
        <v>70</v>
      </c>
      <c r="N152" s="31" t="s">
        <v>70</v>
      </c>
      <c r="O152" s="32"/>
      <c r="P152" s="33">
        <v>1</v>
      </c>
      <c r="Q152" s="36" t="s">
        <v>348</v>
      </c>
    </row>
    <row r="153" spans="1:17" ht="18" customHeight="1" x14ac:dyDescent="0.2">
      <c r="A153" s="24" t="s">
        <v>349</v>
      </c>
      <c r="B153" s="25" t="s">
        <v>344</v>
      </c>
      <c r="C153" s="38" t="s">
        <v>71</v>
      </c>
      <c r="D153" s="27"/>
      <c r="E153" s="28">
        <v>3</v>
      </c>
      <c r="F153" s="29" t="s">
        <v>69</v>
      </c>
      <c r="G153" s="31" t="s">
        <v>70</v>
      </c>
      <c r="H153" s="31" t="s">
        <v>70</v>
      </c>
      <c r="I153" s="31" t="s">
        <v>70</v>
      </c>
      <c r="J153" s="31" t="s">
        <v>70</v>
      </c>
      <c r="K153" s="31" t="s">
        <v>70</v>
      </c>
      <c r="L153" s="31" t="s">
        <v>70</v>
      </c>
      <c r="M153" s="31" t="s">
        <v>70</v>
      </c>
      <c r="N153" s="31" t="s">
        <v>70</v>
      </c>
      <c r="O153" s="32"/>
      <c r="P153" s="33">
        <v>1</v>
      </c>
      <c r="Q153" s="34" t="s">
        <v>350</v>
      </c>
    </row>
    <row r="154" spans="1:17" ht="18" customHeight="1" x14ac:dyDescent="0.2">
      <c r="A154" s="35" t="s">
        <v>351</v>
      </c>
      <c r="B154" s="25" t="s">
        <v>344</v>
      </c>
      <c r="C154" s="39" t="s">
        <v>71</v>
      </c>
      <c r="D154" s="27"/>
      <c r="E154" s="28">
        <v>3</v>
      </c>
      <c r="F154" s="29" t="s">
        <v>69</v>
      </c>
      <c r="G154" s="31" t="s">
        <v>70</v>
      </c>
      <c r="H154" s="31" t="s">
        <v>70</v>
      </c>
      <c r="I154" s="31" t="s">
        <v>70</v>
      </c>
      <c r="J154" s="31" t="s">
        <v>70</v>
      </c>
      <c r="K154" s="31" t="s">
        <v>70</v>
      </c>
      <c r="L154" s="31" t="s">
        <v>70</v>
      </c>
      <c r="M154" s="31" t="s">
        <v>70</v>
      </c>
      <c r="N154" s="31" t="s">
        <v>70</v>
      </c>
      <c r="O154" s="32"/>
      <c r="P154" s="33">
        <v>1</v>
      </c>
      <c r="Q154" s="36" t="s">
        <v>352</v>
      </c>
    </row>
    <row r="155" spans="1:17" ht="18" customHeight="1" x14ac:dyDescent="0.2">
      <c r="A155" s="24" t="s">
        <v>353</v>
      </c>
      <c r="B155" s="25" t="s">
        <v>344</v>
      </c>
      <c r="C155" s="38" t="s">
        <v>71</v>
      </c>
      <c r="D155" s="27"/>
      <c r="E155" s="28">
        <v>3</v>
      </c>
      <c r="F155" s="29" t="s">
        <v>69</v>
      </c>
      <c r="G155" s="31" t="s">
        <v>70</v>
      </c>
      <c r="H155" s="31" t="s">
        <v>70</v>
      </c>
      <c r="I155" s="31" t="s">
        <v>70</v>
      </c>
      <c r="J155" s="31" t="s">
        <v>70</v>
      </c>
      <c r="K155" s="31" t="s">
        <v>70</v>
      </c>
      <c r="L155" s="31" t="s">
        <v>70</v>
      </c>
      <c r="M155" s="31" t="s">
        <v>70</v>
      </c>
      <c r="N155" s="31" t="s">
        <v>70</v>
      </c>
      <c r="O155" s="32"/>
      <c r="P155" s="33">
        <v>1</v>
      </c>
      <c r="Q155" s="34" t="s">
        <v>354</v>
      </c>
    </row>
    <row r="156" spans="1:17" ht="18" customHeight="1" x14ac:dyDescent="0.2">
      <c r="A156" s="35" t="s">
        <v>355</v>
      </c>
      <c r="B156" s="25" t="s">
        <v>344</v>
      </c>
      <c r="C156" s="39" t="s">
        <v>71</v>
      </c>
      <c r="D156" s="27"/>
      <c r="E156" s="28">
        <v>3</v>
      </c>
      <c r="F156" s="29" t="s">
        <v>69</v>
      </c>
      <c r="G156" s="31" t="s">
        <v>70</v>
      </c>
      <c r="H156" s="31" t="s">
        <v>70</v>
      </c>
      <c r="I156" s="31" t="s">
        <v>70</v>
      </c>
      <c r="J156" s="31" t="s">
        <v>70</v>
      </c>
      <c r="K156" s="31" t="s">
        <v>70</v>
      </c>
      <c r="L156" s="31" t="s">
        <v>70</v>
      </c>
      <c r="M156" s="31" t="s">
        <v>70</v>
      </c>
      <c r="N156" s="31" t="s">
        <v>70</v>
      </c>
      <c r="O156" s="32"/>
      <c r="P156" s="33">
        <v>1</v>
      </c>
      <c r="Q156" s="36" t="s">
        <v>356</v>
      </c>
    </row>
    <row r="157" spans="1:17" ht="18" customHeight="1" x14ac:dyDescent="0.2">
      <c r="A157" s="24" t="s">
        <v>247</v>
      </c>
      <c r="B157" s="25" t="s">
        <v>344</v>
      </c>
      <c r="C157" s="38" t="s">
        <v>71</v>
      </c>
      <c r="D157" s="27"/>
      <c r="E157" s="28">
        <v>3</v>
      </c>
      <c r="F157" s="31" t="s">
        <v>70</v>
      </c>
      <c r="G157" s="31" t="s">
        <v>70</v>
      </c>
      <c r="H157" s="31" t="s">
        <v>70</v>
      </c>
      <c r="I157" s="31" t="s">
        <v>70</v>
      </c>
      <c r="J157" s="31" t="s">
        <v>70</v>
      </c>
      <c r="K157" s="31" t="s">
        <v>70</v>
      </c>
      <c r="L157" s="31" t="s">
        <v>70</v>
      </c>
      <c r="M157" s="31" t="s">
        <v>70</v>
      </c>
      <c r="N157" s="31" t="s">
        <v>70</v>
      </c>
      <c r="O157" s="32"/>
      <c r="P157" s="40">
        <v>0.5</v>
      </c>
      <c r="Q157" s="34" t="s">
        <v>91</v>
      </c>
    </row>
    <row r="158" spans="1:17" ht="18" customHeight="1" x14ac:dyDescent="0.2">
      <c r="A158" s="35" t="s">
        <v>357</v>
      </c>
      <c r="B158" s="25" t="s">
        <v>344</v>
      </c>
      <c r="C158" s="39" t="s">
        <v>71</v>
      </c>
      <c r="D158" s="27"/>
      <c r="E158" s="28">
        <v>3</v>
      </c>
      <c r="F158" s="29" t="s">
        <v>69</v>
      </c>
      <c r="G158" s="31" t="s">
        <v>70</v>
      </c>
      <c r="H158" s="31" t="s">
        <v>70</v>
      </c>
      <c r="I158" s="31" t="s">
        <v>70</v>
      </c>
      <c r="J158" s="31" t="s">
        <v>70</v>
      </c>
      <c r="K158" s="31" t="s">
        <v>70</v>
      </c>
      <c r="L158" s="31" t="s">
        <v>70</v>
      </c>
      <c r="M158" s="31" t="s">
        <v>70</v>
      </c>
      <c r="N158" s="31" t="s">
        <v>70</v>
      </c>
      <c r="O158" s="32"/>
      <c r="P158" s="33">
        <v>1</v>
      </c>
      <c r="Q158" s="36" t="s">
        <v>358</v>
      </c>
    </row>
    <row r="159" spans="1:17" ht="18" customHeight="1" x14ac:dyDescent="0.2">
      <c r="A159" s="24" t="s">
        <v>359</v>
      </c>
      <c r="B159" s="25" t="s">
        <v>344</v>
      </c>
      <c r="C159" s="38" t="s">
        <v>71</v>
      </c>
      <c r="D159" s="27"/>
      <c r="E159" s="28">
        <v>3</v>
      </c>
      <c r="F159" s="29" t="s">
        <v>69</v>
      </c>
      <c r="G159" s="31" t="s">
        <v>70</v>
      </c>
      <c r="H159" s="31" t="s">
        <v>70</v>
      </c>
      <c r="I159" s="31" t="s">
        <v>70</v>
      </c>
      <c r="J159" s="31" t="s">
        <v>70</v>
      </c>
      <c r="K159" s="31" t="s">
        <v>70</v>
      </c>
      <c r="L159" s="31" t="s">
        <v>70</v>
      </c>
      <c r="M159" s="31" t="s">
        <v>70</v>
      </c>
      <c r="N159" s="31" t="s">
        <v>70</v>
      </c>
      <c r="O159" s="32"/>
      <c r="P159" s="33">
        <v>1</v>
      </c>
      <c r="Q159" s="34" t="s">
        <v>360</v>
      </c>
    </row>
    <row r="160" spans="1:17" ht="18" customHeight="1" x14ac:dyDescent="0.2">
      <c r="A160" s="35" t="s">
        <v>361</v>
      </c>
      <c r="B160" s="25" t="s">
        <v>344</v>
      </c>
      <c r="C160" s="39" t="s">
        <v>71</v>
      </c>
      <c r="D160" s="27"/>
      <c r="E160" s="28">
        <v>3</v>
      </c>
      <c r="F160" s="29" t="s">
        <v>69</v>
      </c>
      <c r="G160" s="31" t="s">
        <v>70</v>
      </c>
      <c r="H160" s="31" t="s">
        <v>70</v>
      </c>
      <c r="I160" s="31" t="s">
        <v>70</v>
      </c>
      <c r="J160" s="31" t="s">
        <v>70</v>
      </c>
      <c r="K160" s="31" t="s">
        <v>70</v>
      </c>
      <c r="L160" s="31" t="s">
        <v>70</v>
      </c>
      <c r="M160" s="31" t="s">
        <v>70</v>
      </c>
      <c r="N160" s="31" t="s">
        <v>70</v>
      </c>
      <c r="O160" s="32"/>
      <c r="P160" s="33">
        <v>1</v>
      </c>
      <c r="Q160" s="36" t="s">
        <v>362</v>
      </c>
    </row>
    <row r="161" spans="1:17" ht="21.75" customHeight="1" x14ac:dyDescent="0.2">
      <c r="A161" s="105" t="s">
        <v>363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</row>
    <row r="162" spans="1:17" ht="18" customHeight="1" x14ac:dyDescent="0.2">
      <c r="A162" s="35" t="s">
        <v>364</v>
      </c>
      <c r="B162" s="25" t="s">
        <v>365</v>
      </c>
      <c r="C162" s="39" t="s">
        <v>71</v>
      </c>
      <c r="D162" s="27"/>
      <c r="E162" s="28">
        <v>3</v>
      </c>
      <c r="F162" s="29" t="s">
        <v>69</v>
      </c>
      <c r="G162" s="31" t="s">
        <v>70</v>
      </c>
      <c r="H162" s="31" t="s">
        <v>70</v>
      </c>
      <c r="I162" s="31" t="s">
        <v>70</v>
      </c>
      <c r="J162" s="31" t="s">
        <v>70</v>
      </c>
      <c r="K162" s="31" t="s">
        <v>70</v>
      </c>
      <c r="L162" s="31" t="s">
        <v>70</v>
      </c>
      <c r="M162" s="31" t="s">
        <v>70</v>
      </c>
      <c r="N162" s="31" t="s">
        <v>70</v>
      </c>
      <c r="O162" s="32"/>
      <c r="P162" s="33">
        <v>1</v>
      </c>
      <c r="Q162" s="36" t="s">
        <v>366</v>
      </c>
    </row>
    <row r="163" spans="1:17" ht="18" customHeight="1" x14ac:dyDescent="0.2">
      <c r="A163" s="24" t="s">
        <v>367</v>
      </c>
      <c r="B163" s="25" t="s">
        <v>365</v>
      </c>
      <c r="C163" s="38" t="s">
        <v>71</v>
      </c>
      <c r="D163" s="27"/>
      <c r="E163" s="28">
        <v>3</v>
      </c>
      <c r="F163" s="29" t="s">
        <v>69</v>
      </c>
      <c r="G163" s="31" t="s">
        <v>70</v>
      </c>
      <c r="H163" s="31" t="s">
        <v>70</v>
      </c>
      <c r="I163" s="31" t="s">
        <v>70</v>
      </c>
      <c r="J163" s="31" t="s">
        <v>70</v>
      </c>
      <c r="K163" s="31" t="s">
        <v>70</v>
      </c>
      <c r="L163" s="31" t="s">
        <v>70</v>
      </c>
      <c r="M163" s="31" t="s">
        <v>70</v>
      </c>
      <c r="N163" s="31" t="s">
        <v>70</v>
      </c>
      <c r="O163" s="32"/>
      <c r="P163" s="33">
        <v>1</v>
      </c>
      <c r="Q163" s="34" t="s">
        <v>368</v>
      </c>
    </row>
    <row r="164" spans="1:17" ht="18" customHeight="1" x14ac:dyDescent="0.2">
      <c r="A164" s="35" t="s">
        <v>369</v>
      </c>
      <c r="B164" s="25" t="s">
        <v>365</v>
      </c>
      <c r="C164" s="39" t="s">
        <v>71</v>
      </c>
      <c r="D164" s="27"/>
      <c r="E164" s="28">
        <v>3</v>
      </c>
      <c r="F164" s="29" t="s">
        <v>69</v>
      </c>
      <c r="G164" s="31" t="s">
        <v>70</v>
      </c>
      <c r="H164" s="31" t="s">
        <v>70</v>
      </c>
      <c r="I164" s="31" t="s">
        <v>70</v>
      </c>
      <c r="J164" s="31" t="s">
        <v>70</v>
      </c>
      <c r="K164" s="31" t="s">
        <v>70</v>
      </c>
      <c r="L164" s="31" t="s">
        <v>70</v>
      </c>
      <c r="M164" s="31" t="s">
        <v>70</v>
      </c>
      <c r="N164" s="31" t="s">
        <v>70</v>
      </c>
      <c r="O164" s="32"/>
      <c r="P164" s="33">
        <v>1</v>
      </c>
      <c r="Q164" s="36" t="s">
        <v>370</v>
      </c>
    </row>
    <row r="165" spans="1:17" ht="18" customHeight="1" x14ac:dyDescent="0.2">
      <c r="A165" s="24" t="s">
        <v>371</v>
      </c>
      <c r="B165" s="25" t="s">
        <v>365</v>
      </c>
      <c r="C165" s="38" t="s">
        <v>71</v>
      </c>
      <c r="D165" s="27"/>
      <c r="E165" s="28">
        <v>3</v>
      </c>
      <c r="F165" s="31" t="s">
        <v>70</v>
      </c>
      <c r="G165" s="31" t="s">
        <v>70</v>
      </c>
      <c r="H165" s="31" t="s">
        <v>70</v>
      </c>
      <c r="I165" s="31" t="s">
        <v>70</v>
      </c>
      <c r="J165" s="31" t="s">
        <v>70</v>
      </c>
      <c r="K165" s="31" t="s">
        <v>70</v>
      </c>
      <c r="L165" s="31" t="s">
        <v>70</v>
      </c>
      <c r="M165" s="31" t="s">
        <v>70</v>
      </c>
      <c r="N165" s="31" t="s">
        <v>70</v>
      </c>
      <c r="O165" s="32"/>
      <c r="P165" s="40">
        <v>0.5</v>
      </c>
      <c r="Q165" s="34" t="s">
        <v>91</v>
      </c>
    </row>
    <row r="166" spans="1:17" ht="18" customHeight="1" x14ac:dyDescent="0.2">
      <c r="A166" s="35" t="s">
        <v>372</v>
      </c>
      <c r="B166" s="25" t="s">
        <v>365</v>
      </c>
      <c r="C166" s="39" t="s">
        <v>71</v>
      </c>
      <c r="D166" s="27"/>
      <c r="E166" s="28">
        <v>3</v>
      </c>
      <c r="F166" s="31" t="s">
        <v>70</v>
      </c>
      <c r="G166" s="31" t="s">
        <v>70</v>
      </c>
      <c r="H166" s="31" t="s">
        <v>70</v>
      </c>
      <c r="I166" s="31" t="s">
        <v>70</v>
      </c>
      <c r="J166" s="31" t="s">
        <v>70</v>
      </c>
      <c r="K166" s="31" t="s">
        <v>70</v>
      </c>
      <c r="L166" s="31" t="s">
        <v>70</v>
      </c>
      <c r="M166" s="31" t="s">
        <v>70</v>
      </c>
      <c r="N166" s="31" t="s">
        <v>70</v>
      </c>
      <c r="O166" s="32"/>
      <c r="P166" s="40">
        <v>0.5</v>
      </c>
      <c r="Q166" s="36" t="s">
        <v>91</v>
      </c>
    </row>
    <row r="167" spans="1:17" ht="18" customHeight="1" x14ac:dyDescent="0.2">
      <c r="A167" s="24" t="s">
        <v>373</v>
      </c>
      <c r="B167" s="25" t="s">
        <v>365</v>
      </c>
      <c r="C167" s="38" t="s">
        <v>71</v>
      </c>
      <c r="D167" s="27"/>
      <c r="E167" s="28">
        <v>3</v>
      </c>
      <c r="F167" s="29" t="s">
        <v>69</v>
      </c>
      <c r="G167" s="31" t="s">
        <v>70</v>
      </c>
      <c r="H167" s="31" t="s">
        <v>70</v>
      </c>
      <c r="I167" s="31" t="s">
        <v>70</v>
      </c>
      <c r="J167" s="31" t="s">
        <v>70</v>
      </c>
      <c r="K167" s="31" t="s">
        <v>70</v>
      </c>
      <c r="L167" s="31" t="s">
        <v>70</v>
      </c>
      <c r="M167" s="31" t="s">
        <v>70</v>
      </c>
      <c r="N167" s="31" t="s">
        <v>70</v>
      </c>
      <c r="O167" s="32"/>
      <c r="P167" s="33">
        <v>1</v>
      </c>
      <c r="Q167" s="34" t="s">
        <v>374</v>
      </c>
    </row>
    <row r="168" spans="1:17" ht="18" customHeight="1" x14ac:dyDescent="0.2">
      <c r="A168" s="35" t="s">
        <v>375</v>
      </c>
      <c r="B168" s="25" t="s">
        <v>365</v>
      </c>
      <c r="C168" s="39" t="s">
        <v>71</v>
      </c>
      <c r="D168" s="27"/>
      <c r="E168" s="28">
        <v>3</v>
      </c>
      <c r="F168" s="29" t="s">
        <v>69</v>
      </c>
      <c r="G168" s="31" t="s">
        <v>70</v>
      </c>
      <c r="H168" s="31" t="s">
        <v>70</v>
      </c>
      <c r="I168" s="31" t="s">
        <v>70</v>
      </c>
      <c r="J168" s="31" t="s">
        <v>70</v>
      </c>
      <c r="K168" s="31" t="s">
        <v>70</v>
      </c>
      <c r="L168" s="31" t="s">
        <v>70</v>
      </c>
      <c r="M168" s="31" t="s">
        <v>70</v>
      </c>
      <c r="N168" s="31" t="s">
        <v>70</v>
      </c>
      <c r="O168" s="32"/>
      <c r="P168" s="33">
        <v>1</v>
      </c>
      <c r="Q168" s="36" t="s">
        <v>376</v>
      </c>
    </row>
    <row r="169" spans="1:17" ht="18" customHeight="1" x14ac:dyDescent="0.2">
      <c r="A169" s="24" t="s">
        <v>377</v>
      </c>
      <c r="B169" s="25" t="s">
        <v>365</v>
      </c>
      <c r="C169" s="38" t="s">
        <v>71</v>
      </c>
      <c r="D169" s="27"/>
      <c r="E169" s="28">
        <v>3</v>
      </c>
      <c r="F169" s="29" t="s">
        <v>69</v>
      </c>
      <c r="G169" s="31" t="s">
        <v>70</v>
      </c>
      <c r="H169" s="31" t="s">
        <v>70</v>
      </c>
      <c r="I169" s="31" t="s">
        <v>70</v>
      </c>
      <c r="J169" s="31" t="s">
        <v>70</v>
      </c>
      <c r="K169" s="31" t="s">
        <v>70</v>
      </c>
      <c r="L169" s="31" t="s">
        <v>70</v>
      </c>
      <c r="M169" s="31" t="s">
        <v>70</v>
      </c>
      <c r="N169" s="31" t="s">
        <v>70</v>
      </c>
      <c r="O169" s="32"/>
      <c r="P169" s="33">
        <v>1</v>
      </c>
      <c r="Q169" s="34" t="s">
        <v>378</v>
      </c>
    </row>
    <row r="170" spans="1:17" ht="21.75" customHeight="1" x14ac:dyDescent="0.2">
      <c r="A170" s="105" t="s">
        <v>379</v>
      </c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</row>
    <row r="171" spans="1:17" ht="18" customHeight="1" x14ac:dyDescent="0.2">
      <c r="A171" s="24" t="s">
        <v>380</v>
      </c>
      <c r="B171" s="25" t="s">
        <v>381</v>
      </c>
      <c r="C171" s="38" t="s">
        <v>71</v>
      </c>
      <c r="D171" s="27"/>
      <c r="E171" s="28">
        <v>3</v>
      </c>
      <c r="F171" s="29" t="s">
        <v>69</v>
      </c>
      <c r="G171" s="31" t="s">
        <v>70</v>
      </c>
      <c r="H171" s="31" t="s">
        <v>70</v>
      </c>
      <c r="I171" s="31" t="s">
        <v>70</v>
      </c>
      <c r="J171" s="31" t="s">
        <v>70</v>
      </c>
      <c r="K171" s="31" t="s">
        <v>70</v>
      </c>
      <c r="L171" s="31" t="s">
        <v>70</v>
      </c>
      <c r="M171" s="31" t="s">
        <v>70</v>
      </c>
      <c r="N171" s="31" t="s">
        <v>70</v>
      </c>
      <c r="O171" s="32"/>
      <c r="P171" s="33">
        <v>1</v>
      </c>
      <c r="Q171" s="34" t="s">
        <v>382</v>
      </c>
    </row>
    <row r="172" spans="1:17" ht="18" customHeight="1" x14ac:dyDescent="0.2">
      <c r="A172" s="35" t="s">
        <v>383</v>
      </c>
      <c r="B172" s="25" t="s">
        <v>381</v>
      </c>
      <c r="C172" s="39" t="s">
        <v>71</v>
      </c>
      <c r="D172" s="27"/>
      <c r="E172" s="28">
        <v>3</v>
      </c>
      <c r="F172" s="29" t="s">
        <v>69</v>
      </c>
      <c r="G172" s="31" t="s">
        <v>70</v>
      </c>
      <c r="H172" s="31" t="s">
        <v>70</v>
      </c>
      <c r="I172" s="31" t="s">
        <v>70</v>
      </c>
      <c r="J172" s="31" t="s">
        <v>70</v>
      </c>
      <c r="K172" s="31" t="s">
        <v>70</v>
      </c>
      <c r="L172" s="31" t="s">
        <v>70</v>
      </c>
      <c r="M172" s="31" t="s">
        <v>70</v>
      </c>
      <c r="N172" s="31" t="s">
        <v>70</v>
      </c>
      <c r="O172" s="32"/>
      <c r="P172" s="33">
        <v>1</v>
      </c>
      <c r="Q172" s="36" t="s">
        <v>384</v>
      </c>
    </row>
    <row r="173" spans="1:17" ht="18" customHeight="1" x14ac:dyDescent="0.2">
      <c r="A173" s="24" t="s">
        <v>385</v>
      </c>
      <c r="B173" s="25" t="s">
        <v>381</v>
      </c>
      <c r="C173" s="38" t="s">
        <v>71</v>
      </c>
      <c r="D173" s="27"/>
      <c r="E173" s="28">
        <v>3</v>
      </c>
      <c r="F173" s="29" t="s">
        <v>69</v>
      </c>
      <c r="G173" s="31" t="s">
        <v>70</v>
      </c>
      <c r="H173" s="31" t="s">
        <v>70</v>
      </c>
      <c r="I173" s="31" t="s">
        <v>70</v>
      </c>
      <c r="J173" s="31" t="s">
        <v>70</v>
      </c>
      <c r="K173" s="31" t="s">
        <v>70</v>
      </c>
      <c r="L173" s="31" t="s">
        <v>70</v>
      </c>
      <c r="M173" s="31" t="s">
        <v>70</v>
      </c>
      <c r="N173" s="31" t="s">
        <v>70</v>
      </c>
      <c r="O173" s="32"/>
      <c r="P173" s="33">
        <v>1</v>
      </c>
      <c r="Q173" s="34" t="s">
        <v>386</v>
      </c>
    </row>
    <row r="174" spans="1:17" ht="18" customHeight="1" x14ac:dyDescent="0.2">
      <c r="A174" s="35" t="s">
        <v>387</v>
      </c>
      <c r="B174" s="25" t="s">
        <v>381</v>
      </c>
      <c r="C174" s="39" t="s">
        <v>71</v>
      </c>
      <c r="D174" s="27"/>
      <c r="E174" s="28">
        <v>3</v>
      </c>
      <c r="F174" s="29" t="s">
        <v>69</v>
      </c>
      <c r="G174" s="31" t="s">
        <v>70</v>
      </c>
      <c r="H174" s="31" t="s">
        <v>70</v>
      </c>
      <c r="I174" s="31" t="s">
        <v>70</v>
      </c>
      <c r="J174" s="31" t="s">
        <v>70</v>
      </c>
      <c r="K174" s="31" t="s">
        <v>70</v>
      </c>
      <c r="L174" s="31" t="s">
        <v>70</v>
      </c>
      <c r="M174" s="31" t="s">
        <v>70</v>
      </c>
      <c r="N174" s="31" t="s">
        <v>70</v>
      </c>
      <c r="O174" s="32"/>
      <c r="P174" s="33">
        <v>1</v>
      </c>
      <c r="Q174" s="36" t="s">
        <v>388</v>
      </c>
    </row>
    <row r="175" spans="1:17" ht="18" customHeight="1" x14ac:dyDescent="0.2">
      <c r="A175" s="24" t="s">
        <v>389</v>
      </c>
      <c r="B175" s="25" t="s">
        <v>381</v>
      </c>
      <c r="C175" s="38" t="s">
        <v>71</v>
      </c>
      <c r="D175" s="27"/>
      <c r="E175" s="28">
        <v>3</v>
      </c>
      <c r="F175" s="29" t="s">
        <v>69</v>
      </c>
      <c r="G175" s="31" t="s">
        <v>70</v>
      </c>
      <c r="H175" s="31" t="s">
        <v>70</v>
      </c>
      <c r="I175" s="31" t="s">
        <v>70</v>
      </c>
      <c r="J175" s="31" t="s">
        <v>70</v>
      </c>
      <c r="K175" s="31" t="s">
        <v>70</v>
      </c>
      <c r="L175" s="31" t="s">
        <v>70</v>
      </c>
      <c r="M175" s="31" t="s">
        <v>70</v>
      </c>
      <c r="N175" s="31" t="s">
        <v>70</v>
      </c>
      <c r="O175" s="32"/>
      <c r="P175" s="33">
        <v>1</v>
      </c>
      <c r="Q175" s="34" t="s">
        <v>390</v>
      </c>
    </row>
    <row r="176" spans="1:17" ht="18" customHeight="1" x14ac:dyDescent="0.2">
      <c r="A176" s="35" t="s">
        <v>391</v>
      </c>
      <c r="B176" s="25" t="s">
        <v>381</v>
      </c>
      <c r="C176" s="39" t="s">
        <v>71</v>
      </c>
      <c r="D176" s="27"/>
      <c r="E176" s="28">
        <v>3</v>
      </c>
      <c r="F176" s="29" t="s">
        <v>69</v>
      </c>
      <c r="G176" s="31" t="s">
        <v>70</v>
      </c>
      <c r="H176" s="31" t="s">
        <v>70</v>
      </c>
      <c r="I176" s="31" t="s">
        <v>70</v>
      </c>
      <c r="J176" s="31" t="s">
        <v>70</v>
      </c>
      <c r="K176" s="31" t="s">
        <v>70</v>
      </c>
      <c r="L176" s="31" t="s">
        <v>70</v>
      </c>
      <c r="M176" s="31" t="s">
        <v>70</v>
      </c>
      <c r="N176" s="31" t="s">
        <v>70</v>
      </c>
      <c r="O176" s="32"/>
      <c r="P176" s="33">
        <v>1</v>
      </c>
      <c r="Q176" s="36" t="s">
        <v>392</v>
      </c>
    </row>
    <row r="177" spans="1:17" ht="18" customHeight="1" x14ac:dyDescent="0.2">
      <c r="A177" s="24" t="s">
        <v>393</v>
      </c>
      <c r="B177" s="25" t="s">
        <v>381</v>
      </c>
      <c r="C177" s="38" t="s">
        <v>71</v>
      </c>
      <c r="D177" s="27"/>
      <c r="E177" s="28">
        <v>3</v>
      </c>
      <c r="F177" s="29" t="s">
        <v>69</v>
      </c>
      <c r="G177" s="31" t="s">
        <v>70</v>
      </c>
      <c r="H177" s="31" t="s">
        <v>70</v>
      </c>
      <c r="I177" s="31" t="s">
        <v>70</v>
      </c>
      <c r="J177" s="31" t="s">
        <v>70</v>
      </c>
      <c r="K177" s="31" t="s">
        <v>70</v>
      </c>
      <c r="L177" s="31" t="s">
        <v>70</v>
      </c>
      <c r="M177" s="31" t="s">
        <v>70</v>
      </c>
      <c r="N177" s="31" t="s">
        <v>70</v>
      </c>
      <c r="O177" s="32"/>
      <c r="P177" s="33">
        <v>1</v>
      </c>
      <c r="Q177" s="34" t="s">
        <v>394</v>
      </c>
    </row>
    <row r="178" spans="1:17" ht="18" customHeight="1" x14ac:dyDescent="0.2">
      <c r="A178" s="35" t="s">
        <v>395</v>
      </c>
      <c r="B178" s="25" t="s">
        <v>381</v>
      </c>
      <c r="C178" s="39" t="s">
        <v>71</v>
      </c>
      <c r="D178" s="27"/>
      <c r="E178" s="28">
        <v>3</v>
      </c>
      <c r="F178" s="29" t="s">
        <v>69</v>
      </c>
      <c r="G178" s="31" t="s">
        <v>70</v>
      </c>
      <c r="H178" s="31" t="s">
        <v>70</v>
      </c>
      <c r="I178" s="31" t="s">
        <v>70</v>
      </c>
      <c r="J178" s="31" t="s">
        <v>70</v>
      </c>
      <c r="K178" s="31" t="s">
        <v>70</v>
      </c>
      <c r="L178" s="31" t="s">
        <v>70</v>
      </c>
      <c r="M178" s="31" t="s">
        <v>70</v>
      </c>
      <c r="N178" s="31" t="s">
        <v>70</v>
      </c>
      <c r="O178" s="32"/>
      <c r="P178" s="33">
        <v>1</v>
      </c>
      <c r="Q178" s="36" t="s">
        <v>396</v>
      </c>
    </row>
    <row r="179" spans="1:17" ht="18" customHeight="1" x14ac:dyDescent="0.2">
      <c r="A179" s="24" t="s">
        <v>397</v>
      </c>
      <c r="B179" s="25" t="s">
        <v>381</v>
      </c>
      <c r="C179" s="38" t="s">
        <v>71</v>
      </c>
      <c r="D179" s="27"/>
      <c r="E179" s="28">
        <v>3</v>
      </c>
      <c r="F179" s="29" t="s">
        <v>69</v>
      </c>
      <c r="G179" s="31" t="s">
        <v>70</v>
      </c>
      <c r="H179" s="31" t="s">
        <v>70</v>
      </c>
      <c r="I179" s="31" t="s">
        <v>70</v>
      </c>
      <c r="J179" s="31" t="s">
        <v>70</v>
      </c>
      <c r="K179" s="31" t="s">
        <v>70</v>
      </c>
      <c r="L179" s="31" t="s">
        <v>70</v>
      </c>
      <c r="M179" s="31" t="s">
        <v>70</v>
      </c>
      <c r="N179" s="31" t="s">
        <v>70</v>
      </c>
      <c r="O179" s="32"/>
      <c r="P179" s="33">
        <v>1</v>
      </c>
      <c r="Q179" s="34" t="s">
        <v>398</v>
      </c>
    </row>
    <row r="180" spans="1:17" ht="18" customHeight="1" x14ac:dyDescent="0.2">
      <c r="A180" s="35" t="s">
        <v>399</v>
      </c>
      <c r="B180" s="25" t="s">
        <v>381</v>
      </c>
      <c r="C180" s="39" t="s">
        <v>71</v>
      </c>
      <c r="D180" s="27"/>
      <c r="E180" s="28">
        <v>3</v>
      </c>
      <c r="F180" s="29" t="s">
        <v>69</v>
      </c>
      <c r="G180" s="31" t="s">
        <v>70</v>
      </c>
      <c r="H180" s="31" t="s">
        <v>70</v>
      </c>
      <c r="I180" s="31" t="s">
        <v>70</v>
      </c>
      <c r="J180" s="31" t="s">
        <v>70</v>
      </c>
      <c r="K180" s="31" t="s">
        <v>70</v>
      </c>
      <c r="L180" s="31" t="s">
        <v>70</v>
      </c>
      <c r="M180" s="31" t="s">
        <v>70</v>
      </c>
      <c r="N180" s="31" t="s">
        <v>70</v>
      </c>
      <c r="O180" s="32"/>
      <c r="P180" s="33">
        <v>1</v>
      </c>
      <c r="Q180" s="36" t="s">
        <v>400</v>
      </c>
    </row>
    <row r="181" spans="1:17" ht="18" customHeight="1" x14ac:dyDescent="0.2">
      <c r="A181" s="24" t="s">
        <v>401</v>
      </c>
      <c r="B181" s="25" t="s">
        <v>381</v>
      </c>
      <c r="C181" s="38" t="s">
        <v>71</v>
      </c>
      <c r="D181" s="27"/>
      <c r="E181" s="28">
        <v>3</v>
      </c>
      <c r="F181" s="29" t="s">
        <v>69</v>
      </c>
      <c r="G181" s="31" t="s">
        <v>70</v>
      </c>
      <c r="H181" s="31" t="s">
        <v>70</v>
      </c>
      <c r="I181" s="31" t="s">
        <v>70</v>
      </c>
      <c r="J181" s="31" t="s">
        <v>70</v>
      </c>
      <c r="K181" s="31" t="s">
        <v>70</v>
      </c>
      <c r="L181" s="31" t="s">
        <v>70</v>
      </c>
      <c r="M181" s="31" t="s">
        <v>70</v>
      </c>
      <c r="N181" s="31" t="s">
        <v>70</v>
      </c>
      <c r="O181" s="32"/>
      <c r="P181" s="33">
        <v>1</v>
      </c>
      <c r="Q181" s="34" t="s">
        <v>402</v>
      </c>
    </row>
    <row r="182" spans="1:17" ht="18" customHeight="1" x14ac:dyDescent="0.2">
      <c r="A182" s="35" t="s">
        <v>403</v>
      </c>
      <c r="B182" s="25" t="s">
        <v>381</v>
      </c>
      <c r="C182" s="39" t="s">
        <v>71</v>
      </c>
      <c r="D182" s="27"/>
      <c r="E182" s="28">
        <v>3</v>
      </c>
      <c r="F182" s="29" t="s">
        <v>69</v>
      </c>
      <c r="G182" s="31" t="s">
        <v>70</v>
      </c>
      <c r="H182" s="31" t="s">
        <v>70</v>
      </c>
      <c r="I182" s="31" t="s">
        <v>70</v>
      </c>
      <c r="J182" s="31" t="s">
        <v>70</v>
      </c>
      <c r="K182" s="31" t="s">
        <v>70</v>
      </c>
      <c r="L182" s="31" t="s">
        <v>70</v>
      </c>
      <c r="M182" s="31" t="s">
        <v>70</v>
      </c>
      <c r="N182" s="31" t="s">
        <v>70</v>
      </c>
      <c r="O182" s="32"/>
      <c r="P182" s="33">
        <v>1</v>
      </c>
      <c r="Q182" s="36" t="s">
        <v>404</v>
      </c>
    </row>
    <row r="183" spans="1:17" ht="18" customHeight="1" x14ac:dyDescent="0.2">
      <c r="A183" s="24" t="s">
        <v>405</v>
      </c>
      <c r="B183" s="25" t="s">
        <v>381</v>
      </c>
      <c r="C183" s="38" t="s">
        <v>71</v>
      </c>
      <c r="D183" s="27"/>
      <c r="E183" s="28">
        <v>3</v>
      </c>
      <c r="F183" s="29" t="s">
        <v>69</v>
      </c>
      <c r="G183" s="31" t="s">
        <v>70</v>
      </c>
      <c r="H183" s="31" t="s">
        <v>70</v>
      </c>
      <c r="I183" s="31" t="s">
        <v>70</v>
      </c>
      <c r="J183" s="31" t="s">
        <v>70</v>
      </c>
      <c r="K183" s="31" t="s">
        <v>70</v>
      </c>
      <c r="L183" s="31" t="s">
        <v>70</v>
      </c>
      <c r="M183" s="31" t="s">
        <v>70</v>
      </c>
      <c r="N183" s="31" t="s">
        <v>70</v>
      </c>
      <c r="O183" s="32"/>
      <c r="P183" s="33">
        <v>1</v>
      </c>
      <c r="Q183" s="34" t="s">
        <v>406</v>
      </c>
    </row>
    <row r="184" spans="1:17" ht="18" customHeight="1" x14ac:dyDescent="0.2">
      <c r="A184" s="35" t="s">
        <v>407</v>
      </c>
      <c r="B184" s="25" t="s">
        <v>381</v>
      </c>
      <c r="C184" s="39" t="s">
        <v>71</v>
      </c>
      <c r="D184" s="27"/>
      <c r="E184" s="28">
        <v>3</v>
      </c>
      <c r="F184" s="29" t="s">
        <v>69</v>
      </c>
      <c r="G184" s="31" t="s">
        <v>70</v>
      </c>
      <c r="H184" s="31" t="s">
        <v>70</v>
      </c>
      <c r="I184" s="31" t="s">
        <v>70</v>
      </c>
      <c r="J184" s="31" t="s">
        <v>70</v>
      </c>
      <c r="K184" s="31" t="s">
        <v>70</v>
      </c>
      <c r="L184" s="31" t="s">
        <v>70</v>
      </c>
      <c r="M184" s="31" t="s">
        <v>70</v>
      </c>
      <c r="N184" s="31" t="s">
        <v>70</v>
      </c>
      <c r="O184" s="32"/>
      <c r="P184" s="33">
        <v>1</v>
      </c>
      <c r="Q184" s="36" t="s">
        <v>408</v>
      </c>
    </row>
    <row r="185" spans="1:17" ht="18" customHeight="1" x14ac:dyDescent="0.2">
      <c r="A185" s="24" t="s">
        <v>409</v>
      </c>
      <c r="B185" s="25" t="s">
        <v>381</v>
      </c>
      <c r="C185" s="38" t="s">
        <v>71</v>
      </c>
      <c r="D185" s="27"/>
      <c r="E185" s="28">
        <v>3</v>
      </c>
      <c r="F185" s="29" t="s">
        <v>69</v>
      </c>
      <c r="G185" s="31" t="s">
        <v>70</v>
      </c>
      <c r="H185" s="31" t="s">
        <v>70</v>
      </c>
      <c r="I185" s="31" t="s">
        <v>70</v>
      </c>
      <c r="J185" s="31" t="s">
        <v>70</v>
      </c>
      <c r="K185" s="31" t="s">
        <v>70</v>
      </c>
      <c r="L185" s="31" t="s">
        <v>70</v>
      </c>
      <c r="M185" s="31" t="s">
        <v>70</v>
      </c>
      <c r="N185" s="31" t="s">
        <v>70</v>
      </c>
      <c r="O185" s="32"/>
      <c r="P185" s="33">
        <v>1</v>
      </c>
      <c r="Q185" s="34" t="s">
        <v>410</v>
      </c>
    </row>
    <row r="186" spans="1:17" ht="18" customHeight="1" x14ac:dyDescent="0.2">
      <c r="A186" s="35" t="s">
        <v>411</v>
      </c>
      <c r="B186" s="25" t="s">
        <v>381</v>
      </c>
      <c r="C186" s="39" t="s">
        <v>71</v>
      </c>
      <c r="D186" s="27"/>
      <c r="E186" s="28">
        <v>3</v>
      </c>
      <c r="F186" s="29" t="s">
        <v>69</v>
      </c>
      <c r="G186" s="31" t="s">
        <v>70</v>
      </c>
      <c r="H186" s="31" t="s">
        <v>70</v>
      </c>
      <c r="I186" s="31" t="s">
        <v>70</v>
      </c>
      <c r="J186" s="31" t="s">
        <v>70</v>
      </c>
      <c r="K186" s="31" t="s">
        <v>70</v>
      </c>
      <c r="L186" s="31" t="s">
        <v>70</v>
      </c>
      <c r="M186" s="31" t="s">
        <v>70</v>
      </c>
      <c r="N186" s="31" t="s">
        <v>70</v>
      </c>
      <c r="O186" s="32"/>
      <c r="P186" s="33">
        <v>1</v>
      </c>
      <c r="Q186" s="36" t="s">
        <v>412</v>
      </c>
    </row>
    <row r="187" spans="1:17" ht="18" customHeight="1" x14ac:dyDescent="0.2">
      <c r="A187" s="24" t="s">
        <v>413</v>
      </c>
      <c r="B187" s="25" t="s">
        <v>381</v>
      </c>
      <c r="C187" s="38" t="s">
        <v>71</v>
      </c>
      <c r="D187" s="27"/>
      <c r="E187" s="28">
        <v>3</v>
      </c>
      <c r="F187" s="29" t="s">
        <v>69</v>
      </c>
      <c r="G187" s="31" t="s">
        <v>70</v>
      </c>
      <c r="H187" s="31" t="s">
        <v>70</v>
      </c>
      <c r="I187" s="31" t="s">
        <v>70</v>
      </c>
      <c r="J187" s="31" t="s">
        <v>70</v>
      </c>
      <c r="K187" s="31" t="s">
        <v>70</v>
      </c>
      <c r="L187" s="31" t="s">
        <v>70</v>
      </c>
      <c r="M187" s="31" t="s">
        <v>70</v>
      </c>
      <c r="N187" s="31" t="s">
        <v>70</v>
      </c>
      <c r="O187" s="32"/>
      <c r="P187" s="33">
        <v>1</v>
      </c>
      <c r="Q187" s="34" t="s">
        <v>414</v>
      </c>
    </row>
    <row r="188" spans="1:17" ht="21.75" customHeight="1" x14ac:dyDescent="0.2">
      <c r="A188" s="105" t="s">
        <v>415</v>
      </c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</row>
    <row r="189" spans="1:17" ht="18" customHeight="1" x14ac:dyDescent="0.2">
      <c r="A189" s="24" t="s">
        <v>416</v>
      </c>
      <c r="B189" s="25" t="s">
        <v>417</v>
      </c>
      <c r="C189" s="38" t="s">
        <v>71</v>
      </c>
      <c r="D189" s="27"/>
      <c r="E189" s="28">
        <v>3</v>
      </c>
      <c r="F189" s="29" t="s">
        <v>69</v>
      </c>
      <c r="G189" s="37" t="s">
        <v>69</v>
      </c>
      <c r="H189" s="31" t="s">
        <v>70</v>
      </c>
      <c r="I189" s="31" t="s">
        <v>70</v>
      </c>
      <c r="J189" s="31" t="s">
        <v>70</v>
      </c>
      <c r="K189" s="31" t="s">
        <v>70</v>
      </c>
      <c r="L189" s="31" t="s">
        <v>70</v>
      </c>
      <c r="M189" s="31" t="s">
        <v>70</v>
      </c>
      <c r="N189" s="31" t="s">
        <v>70</v>
      </c>
      <c r="O189" s="32"/>
      <c r="P189" s="33">
        <v>1</v>
      </c>
      <c r="Q189" s="34" t="s">
        <v>418</v>
      </c>
    </row>
    <row r="190" spans="1:17" ht="18" customHeight="1" x14ac:dyDescent="0.2">
      <c r="A190" s="35" t="s">
        <v>419</v>
      </c>
      <c r="B190" s="25" t="s">
        <v>417</v>
      </c>
      <c r="C190" s="39" t="s">
        <v>71</v>
      </c>
      <c r="D190" s="27"/>
      <c r="E190" s="28">
        <v>3</v>
      </c>
      <c r="F190" s="29" t="s">
        <v>69</v>
      </c>
      <c r="G190" s="37" t="s">
        <v>69</v>
      </c>
      <c r="H190" s="31" t="s">
        <v>70</v>
      </c>
      <c r="I190" s="31" t="s">
        <v>70</v>
      </c>
      <c r="J190" s="31" t="s">
        <v>70</v>
      </c>
      <c r="K190" s="31" t="s">
        <v>70</v>
      </c>
      <c r="L190" s="31" t="s">
        <v>70</v>
      </c>
      <c r="M190" s="31" t="s">
        <v>70</v>
      </c>
      <c r="N190" s="31" t="s">
        <v>70</v>
      </c>
      <c r="O190" s="32"/>
      <c r="P190" s="33">
        <v>1</v>
      </c>
      <c r="Q190" s="36" t="s">
        <v>420</v>
      </c>
    </row>
    <row r="191" spans="1:17" ht="18" customHeight="1" x14ac:dyDescent="0.2">
      <c r="A191" s="24" t="s">
        <v>421</v>
      </c>
      <c r="B191" s="25" t="s">
        <v>417</v>
      </c>
      <c r="C191" s="38" t="s">
        <v>71</v>
      </c>
      <c r="D191" s="27"/>
      <c r="E191" s="28">
        <v>3</v>
      </c>
      <c r="F191" s="29" t="s">
        <v>69</v>
      </c>
      <c r="G191" s="31" t="s">
        <v>70</v>
      </c>
      <c r="H191" s="31" t="s">
        <v>70</v>
      </c>
      <c r="I191" s="31" t="s">
        <v>70</v>
      </c>
      <c r="J191" s="31" t="s">
        <v>70</v>
      </c>
      <c r="K191" s="31" t="s">
        <v>70</v>
      </c>
      <c r="L191" s="31" t="s">
        <v>70</v>
      </c>
      <c r="M191" s="31" t="s">
        <v>70</v>
      </c>
      <c r="N191" s="31" t="s">
        <v>70</v>
      </c>
      <c r="O191" s="32"/>
      <c r="P191" s="33">
        <v>1</v>
      </c>
      <c r="Q191" s="34" t="s">
        <v>420</v>
      </c>
    </row>
    <row r="192" spans="1:17" ht="18" customHeight="1" x14ac:dyDescent="0.2">
      <c r="A192" s="35" t="s">
        <v>422</v>
      </c>
      <c r="B192" s="25" t="s">
        <v>417</v>
      </c>
      <c r="C192" s="39" t="s">
        <v>71</v>
      </c>
      <c r="D192" s="27"/>
      <c r="E192" s="28">
        <v>3</v>
      </c>
      <c r="F192" s="29" t="s">
        <v>69</v>
      </c>
      <c r="G192" s="31" t="s">
        <v>70</v>
      </c>
      <c r="H192" s="31" t="s">
        <v>70</v>
      </c>
      <c r="I192" s="31" t="s">
        <v>70</v>
      </c>
      <c r="J192" s="31" t="s">
        <v>70</v>
      </c>
      <c r="K192" s="31" t="s">
        <v>70</v>
      </c>
      <c r="L192" s="31" t="s">
        <v>70</v>
      </c>
      <c r="M192" s="31" t="s">
        <v>70</v>
      </c>
      <c r="N192" s="31" t="s">
        <v>70</v>
      </c>
      <c r="O192" s="32"/>
      <c r="P192" s="33">
        <v>1</v>
      </c>
      <c r="Q192" s="36" t="s">
        <v>423</v>
      </c>
    </row>
    <row r="193" spans="1:17" ht="18" customHeight="1" x14ac:dyDescent="0.2">
      <c r="A193" s="24" t="s">
        <v>424</v>
      </c>
      <c r="B193" s="25" t="s">
        <v>417</v>
      </c>
      <c r="C193" s="38" t="s">
        <v>71</v>
      </c>
      <c r="D193" s="27"/>
      <c r="E193" s="28">
        <v>3</v>
      </c>
      <c r="F193" s="29" t="s">
        <v>69</v>
      </c>
      <c r="G193" s="31" t="s">
        <v>70</v>
      </c>
      <c r="H193" s="31" t="s">
        <v>70</v>
      </c>
      <c r="I193" s="31" t="s">
        <v>70</v>
      </c>
      <c r="J193" s="31" t="s">
        <v>70</v>
      </c>
      <c r="K193" s="31" t="s">
        <v>70</v>
      </c>
      <c r="L193" s="31" t="s">
        <v>70</v>
      </c>
      <c r="M193" s="31" t="s">
        <v>70</v>
      </c>
      <c r="N193" s="31" t="s">
        <v>70</v>
      </c>
      <c r="O193" s="32"/>
      <c r="P193" s="33">
        <v>1</v>
      </c>
      <c r="Q193" s="34" t="s">
        <v>425</v>
      </c>
    </row>
    <row r="194" spans="1:17" ht="18" customHeight="1" x14ac:dyDescent="0.2">
      <c r="A194" s="35" t="s">
        <v>426</v>
      </c>
      <c r="B194" s="25" t="s">
        <v>417</v>
      </c>
      <c r="C194" s="39" t="s">
        <v>71</v>
      </c>
      <c r="D194" s="27"/>
      <c r="E194" s="28">
        <v>3</v>
      </c>
      <c r="F194" s="31" t="s">
        <v>70</v>
      </c>
      <c r="G194" s="31" t="s">
        <v>70</v>
      </c>
      <c r="H194" s="31" t="s">
        <v>70</v>
      </c>
      <c r="I194" s="31" t="s">
        <v>70</v>
      </c>
      <c r="J194" s="31" t="s">
        <v>70</v>
      </c>
      <c r="K194" s="31" t="s">
        <v>70</v>
      </c>
      <c r="L194" s="31" t="s">
        <v>70</v>
      </c>
      <c r="M194" s="31" t="s">
        <v>70</v>
      </c>
      <c r="N194" s="31" t="s">
        <v>70</v>
      </c>
      <c r="O194" s="32"/>
      <c r="P194" s="40">
        <v>0.5</v>
      </c>
      <c r="Q194" s="36" t="s">
        <v>275</v>
      </c>
    </row>
    <row r="195" spans="1:17" ht="18" customHeight="1" x14ac:dyDescent="0.2">
      <c r="A195" s="24" t="s">
        <v>427</v>
      </c>
      <c r="B195" s="25" t="s">
        <v>417</v>
      </c>
      <c r="C195" s="38" t="s">
        <v>71</v>
      </c>
      <c r="D195" s="27"/>
      <c r="E195" s="28">
        <v>3</v>
      </c>
      <c r="F195" s="31" t="s">
        <v>70</v>
      </c>
      <c r="G195" s="31" t="s">
        <v>70</v>
      </c>
      <c r="H195" s="31" t="s">
        <v>70</v>
      </c>
      <c r="I195" s="31" t="s">
        <v>70</v>
      </c>
      <c r="J195" s="31" t="s">
        <v>70</v>
      </c>
      <c r="K195" s="31" t="s">
        <v>70</v>
      </c>
      <c r="L195" s="31" t="s">
        <v>70</v>
      </c>
      <c r="M195" s="31" t="s">
        <v>70</v>
      </c>
      <c r="N195" s="31" t="s">
        <v>70</v>
      </c>
      <c r="O195" s="32"/>
      <c r="P195" s="40">
        <v>0.5</v>
      </c>
      <c r="Q195" s="34" t="s">
        <v>275</v>
      </c>
    </row>
    <row r="196" spans="1:17" ht="18" customHeight="1" x14ac:dyDescent="0.2">
      <c r="A196" s="35" t="s">
        <v>428</v>
      </c>
      <c r="B196" s="25" t="s">
        <v>417</v>
      </c>
      <c r="C196" s="39" t="s">
        <v>71</v>
      </c>
      <c r="D196" s="27"/>
      <c r="E196" s="28">
        <v>3</v>
      </c>
      <c r="F196" s="31" t="s">
        <v>70</v>
      </c>
      <c r="G196" s="31" t="s">
        <v>70</v>
      </c>
      <c r="H196" s="31" t="s">
        <v>70</v>
      </c>
      <c r="I196" s="31" t="s">
        <v>70</v>
      </c>
      <c r="J196" s="31" t="s">
        <v>70</v>
      </c>
      <c r="K196" s="31" t="s">
        <v>70</v>
      </c>
      <c r="L196" s="31" t="s">
        <v>70</v>
      </c>
      <c r="M196" s="31" t="s">
        <v>70</v>
      </c>
      <c r="N196" s="31" t="s">
        <v>70</v>
      </c>
      <c r="O196" s="32"/>
      <c r="P196" s="40">
        <v>0.5</v>
      </c>
      <c r="Q196" s="36" t="s">
        <v>429</v>
      </c>
    </row>
    <row r="197" spans="1:17" ht="18" customHeight="1" x14ac:dyDescent="0.2">
      <c r="A197" s="24" t="s">
        <v>430</v>
      </c>
      <c r="B197" s="25" t="s">
        <v>417</v>
      </c>
      <c r="C197" s="38" t="s">
        <v>71</v>
      </c>
      <c r="D197" s="27"/>
      <c r="E197" s="28">
        <v>3</v>
      </c>
      <c r="F197" s="29" t="s">
        <v>69</v>
      </c>
      <c r="G197" s="31" t="s">
        <v>70</v>
      </c>
      <c r="H197" s="31" t="s">
        <v>70</v>
      </c>
      <c r="I197" s="31" t="s">
        <v>70</v>
      </c>
      <c r="J197" s="31" t="s">
        <v>70</v>
      </c>
      <c r="K197" s="31" t="s">
        <v>70</v>
      </c>
      <c r="L197" s="31" t="s">
        <v>70</v>
      </c>
      <c r="M197" s="31" t="s">
        <v>70</v>
      </c>
      <c r="N197" s="31" t="s">
        <v>70</v>
      </c>
      <c r="O197" s="32"/>
      <c r="P197" s="33">
        <v>1</v>
      </c>
      <c r="Q197" s="34" t="s">
        <v>431</v>
      </c>
    </row>
    <row r="198" spans="1:17" ht="18" customHeight="1" x14ac:dyDescent="0.2">
      <c r="A198" s="35" t="s">
        <v>432</v>
      </c>
      <c r="B198" s="25" t="s">
        <v>417</v>
      </c>
      <c r="C198" s="39" t="s">
        <v>71</v>
      </c>
      <c r="D198" s="27"/>
      <c r="E198" s="28">
        <v>3</v>
      </c>
      <c r="F198" s="29" t="s">
        <v>69</v>
      </c>
      <c r="G198" s="31" t="s">
        <v>70</v>
      </c>
      <c r="H198" s="31" t="s">
        <v>70</v>
      </c>
      <c r="I198" s="31" t="s">
        <v>70</v>
      </c>
      <c r="J198" s="31" t="s">
        <v>70</v>
      </c>
      <c r="K198" s="31" t="s">
        <v>70</v>
      </c>
      <c r="L198" s="31" t="s">
        <v>70</v>
      </c>
      <c r="M198" s="31" t="s">
        <v>70</v>
      </c>
      <c r="N198" s="31" t="s">
        <v>70</v>
      </c>
      <c r="O198" s="32"/>
      <c r="P198" s="33">
        <v>1</v>
      </c>
      <c r="Q198" s="36" t="s">
        <v>433</v>
      </c>
    </row>
    <row r="199" spans="1:17" ht="18" customHeight="1" x14ac:dyDescent="0.2">
      <c r="A199" s="24" t="s">
        <v>434</v>
      </c>
      <c r="B199" s="25" t="s">
        <v>417</v>
      </c>
      <c r="C199" s="38" t="s">
        <v>71</v>
      </c>
      <c r="D199" s="27"/>
      <c r="E199" s="28">
        <v>3</v>
      </c>
      <c r="F199" s="29" t="s">
        <v>69</v>
      </c>
      <c r="G199" s="31" t="s">
        <v>70</v>
      </c>
      <c r="H199" s="31" t="s">
        <v>70</v>
      </c>
      <c r="I199" s="31" t="s">
        <v>70</v>
      </c>
      <c r="J199" s="31" t="s">
        <v>70</v>
      </c>
      <c r="K199" s="31" t="s">
        <v>70</v>
      </c>
      <c r="L199" s="31" t="s">
        <v>70</v>
      </c>
      <c r="M199" s="31" t="s">
        <v>70</v>
      </c>
      <c r="N199" s="31" t="s">
        <v>70</v>
      </c>
      <c r="O199" s="32"/>
      <c r="P199" s="33">
        <v>1</v>
      </c>
      <c r="Q199" s="34" t="s">
        <v>435</v>
      </c>
    </row>
  </sheetData>
  <mergeCells count="26">
    <mergeCell ref="A170:Q170"/>
    <mergeCell ref="A188:Q188"/>
    <mergeCell ref="A116:Q116"/>
    <mergeCell ref="A126:Q126"/>
    <mergeCell ref="A138:Q138"/>
    <mergeCell ref="A149:Q149"/>
    <mergeCell ref="A161:Q161"/>
    <mergeCell ref="A70:Q70"/>
    <mergeCell ref="A81:Q81"/>
    <mergeCell ref="A87:Q87"/>
    <mergeCell ref="A101:Q101"/>
    <mergeCell ref="A109:Q109"/>
    <mergeCell ref="A7:Q7"/>
    <mergeCell ref="A8:Q8"/>
    <mergeCell ref="A29:Q29"/>
    <mergeCell ref="A46:Q46"/>
    <mergeCell ref="A56:Q56"/>
    <mergeCell ref="A1:S1"/>
    <mergeCell ref="A2:S2"/>
    <mergeCell ref="A3:E3"/>
    <mergeCell ref="A4:E4"/>
    <mergeCell ref="A6:E6"/>
    <mergeCell ref="F6:G6"/>
    <mergeCell ref="H6:I6"/>
    <mergeCell ref="J6:K6"/>
    <mergeCell ref="L6:M6"/>
  </mergeCells>
  <dataValidations count="1">
    <dataValidation type="list" allowBlank="1" sqref="D9:D28 O9:O28 D30:D45 O30:O45 D47:D55 O47:O55 D57:D69 O57:O69 D71:D80 O71:O80 D82:D86 O82:O86 D88:D100 O88:O100 D102:D108 O102:O108 D110:D115 O110:O115 D117:D125 O117:O125 D127:D137 O127:O137 D139:D148 O139:O148 D150:D160 O150:O160 D162:D169 O162:O169 D171:D187 O171:O187 D189:D199 O189:O199" xr:uid="{00000000-0002-0000-0100-000000000000}">
      <formula1>"Yes,Partial,No,N/A"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5E20"/>
  </sheetPr>
  <dimension ref="A1:I69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3" sqref="C13"/>
    </sheetView>
  </sheetViews>
  <sheetFormatPr baseColWidth="10" defaultColWidth="8.6640625" defaultRowHeight="15" x14ac:dyDescent="0.2"/>
  <cols>
    <col min="1" max="1" width="62.1640625" customWidth="1"/>
    <col min="2" max="2" width="22" customWidth="1"/>
    <col min="3" max="8" width="16" customWidth="1"/>
    <col min="9" max="9" width="30" customWidth="1"/>
  </cols>
  <sheetData>
    <row r="1" spans="1:9" ht="31.5" customHeight="1" x14ac:dyDescent="0.2">
      <c r="A1" s="106" t="s">
        <v>436</v>
      </c>
      <c r="B1" s="106"/>
      <c r="C1" s="106"/>
      <c r="D1" s="106"/>
      <c r="E1" s="106"/>
      <c r="F1" s="106"/>
      <c r="G1" s="106"/>
      <c r="H1" s="106"/>
      <c r="I1" s="106"/>
    </row>
    <row r="2" spans="1:9" ht="18" customHeight="1" x14ac:dyDescent="0.2">
      <c r="A2" s="5" t="s">
        <v>437</v>
      </c>
      <c r="B2" s="5"/>
      <c r="C2" s="5"/>
      <c r="D2" s="5"/>
      <c r="E2" s="5"/>
      <c r="F2" s="5"/>
      <c r="G2" s="5"/>
      <c r="H2" s="5"/>
      <c r="I2" s="5"/>
    </row>
    <row r="3" spans="1:9" ht="21.75" customHeight="1" x14ac:dyDescent="0.2">
      <c r="A3" s="18" t="s">
        <v>438</v>
      </c>
      <c r="B3" s="18" t="s">
        <v>439</v>
      </c>
      <c r="C3" s="19" t="s">
        <v>56</v>
      </c>
      <c r="D3" s="41" t="s">
        <v>57</v>
      </c>
      <c r="E3" s="41" t="s">
        <v>58</v>
      </c>
      <c r="F3" s="41" t="s">
        <v>59</v>
      </c>
      <c r="G3" s="41" t="s">
        <v>60</v>
      </c>
      <c r="H3" s="42" t="s">
        <v>65</v>
      </c>
      <c r="I3" s="18" t="s">
        <v>440</v>
      </c>
    </row>
    <row r="4" spans="1:9" ht="21.75" customHeight="1" x14ac:dyDescent="0.2">
      <c r="A4" s="105" t="s">
        <v>441</v>
      </c>
      <c r="B4" s="105"/>
      <c r="C4" s="105"/>
      <c r="D4" s="105"/>
      <c r="E4" s="105"/>
      <c r="F4" s="105"/>
      <c r="G4" s="105"/>
      <c r="H4" s="105"/>
      <c r="I4" s="105"/>
    </row>
    <row r="5" spans="1:9" ht="18" customHeight="1" x14ac:dyDescent="0.2">
      <c r="A5" s="43" t="s">
        <v>442</v>
      </c>
      <c r="B5" s="44" t="s">
        <v>443</v>
      </c>
      <c r="C5" s="45">
        <v>15000</v>
      </c>
      <c r="D5" s="45">
        <v>15000</v>
      </c>
      <c r="E5" s="45">
        <v>15000</v>
      </c>
      <c r="F5" s="45">
        <v>15000</v>
      </c>
      <c r="G5" s="45">
        <v>15000</v>
      </c>
      <c r="H5" s="45">
        <v>15000</v>
      </c>
    </row>
    <row r="6" spans="1:9" ht="18" customHeight="1" x14ac:dyDescent="0.2">
      <c r="A6" s="43" t="s">
        <v>444</v>
      </c>
      <c r="B6" s="44" t="s">
        <v>445</v>
      </c>
      <c r="C6" s="46">
        <v>2</v>
      </c>
      <c r="D6" s="46">
        <v>2</v>
      </c>
      <c r="E6" s="46">
        <v>2</v>
      </c>
      <c r="F6" s="46">
        <v>2</v>
      </c>
      <c r="G6" s="46">
        <v>2</v>
      </c>
      <c r="H6" s="46">
        <v>2</v>
      </c>
    </row>
    <row r="7" spans="1:9" ht="18" customHeight="1" x14ac:dyDescent="0.2">
      <c r="A7" s="43" t="s">
        <v>446</v>
      </c>
      <c r="B7" s="47" t="s">
        <v>447</v>
      </c>
      <c r="C7" s="45">
        <v>10000</v>
      </c>
      <c r="D7" s="45">
        <v>10000</v>
      </c>
      <c r="E7" s="45">
        <v>10000</v>
      </c>
      <c r="F7" s="45">
        <v>10000</v>
      </c>
      <c r="G7" s="45">
        <v>10000</v>
      </c>
      <c r="H7" s="45">
        <v>10000</v>
      </c>
    </row>
    <row r="8" spans="1:9" ht="18" customHeight="1" x14ac:dyDescent="0.2">
      <c r="A8" s="48" t="s">
        <v>448</v>
      </c>
      <c r="B8" s="49"/>
      <c r="C8" s="50">
        <f t="shared" ref="C8:H8" si="0">C5*C6+C7</f>
        <v>40000</v>
      </c>
      <c r="D8" s="50">
        <f t="shared" si="0"/>
        <v>40000</v>
      </c>
      <c r="E8" s="50">
        <f t="shared" si="0"/>
        <v>40000</v>
      </c>
      <c r="F8" s="50">
        <f t="shared" si="0"/>
        <v>40000</v>
      </c>
      <c r="G8" s="50">
        <f t="shared" si="0"/>
        <v>40000</v>
      </c>
      <c r="H8" s="50">
        <f t="shared" si="0"/>
        <v>40000</v>
      </c>
    </row>
    <row r="10" spans="1:9" ht="21.75" customHeight="1" x14ac:dyDescent="0.2">
      <c r="A10" s="105" t="s">
        <v>449</v>
      </c>
      <c r="B10" s="105"/>
      <c r="C10" s="105"/>
      <c r="D10" s="105"/>
      <c r="E10" s="105"/>
      <c r="F10" s="105"/>
      <c r="G10" s="105"/>
      <c r="H10" s="105"/>
      <c r="I10" s="105"/>
    </row>
    <row r="11" spans="1:9" ht="18" customHeight="1" x14ac:dyDescent="0.2">
      <c r="A11" s="51" t="s">
        <v>450</v>
      </c>
      <c r="B11" s="52" t="s">
        <v>451</v>
      </c>
      <c r="C11" s="53">
        <v>38</v>
      </c>
      <c r="D11" s="53">
        <v>38</v>
      </c>
      <c r="E11" s="53">
        <v>38</v>
      </c>
      <c r="F11" s="53">
        <v>38</v>
      </c>
      <c r="G11" s="53">
        <v>38</v>
      </c>
      <c r="H11" s="53">
        <v>38</v>
      </c>
    </row>
    <row r="12" spans="1:9" ht="18" customHeight="1" x14ac:dyDescent="0.2">
      <c r="A12" s="54" t="s">
        <v>452</v>
      </c>
      <c r="B12" s="55" t="s">
        <v>453</v>
      </c>
      <c r="C12" s="46">
        <v>8</v>
      </c>
      <c r="D12" s="46">
        <v>8</v>
      </c>
      <c r="E12" s="46">
        <v>8</v>
      </c>
      <c r="F12" s="46">
        <v>8</v>
      </c>
      <c r="G12" s="46">
        <v>8</v>
      </c>
      <c r="H12" s="46">
        <v>8</v>
      </c>
    </row>
    <row r="13" spans="1:9" ht="18" customHeight="1" x14ac:dyDescent="0.2">
      <c r="A13" s="54" t="s">
        <v>454</v>
      </c>
      <c r="B13" s="56" t="s">
        <v>455</v>
      </c>
      <c r="C13" s="45">
        <v>3510</v>
      </c>
      <c r="D13" s="45">
        <v>3510</v>
      </c>
      <c r="E13" s="45">
        <v>3510</v>
      </c>
      <c r="F13" s="45">
        <v>3510</v>
      </c>
      <c r="G13" s="45">
        <v>3510</v>
      </c>
      <c r="H13" s="45">
        <v>3510</v>
      </c>
    </row>
    <row r="14" spans="1:9" ht="18" customHeight="1" x14ac:dyDescent="0.2">
      <c r="A14" s="54" t="s">
        <v>456</v>
      </c>
      <c r="B14" s="55" t="s">
        <v>453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9" ht="18" customHeight="1" x14ac:dyDescent="0.2">
      <c r="A15" s="54" t="s">
        <v>457</v>
      </c>
      <c r="B15" s="56" t="s">
        <v>455</v>
      </c>
      <c r="C15" s="45">
        <v>1980</v>
      </c>
      <c r="D15" s="45">
        <v>1980</v>
      </c>
      <c r="E15" s="45">
        <v>1980</v>
      </c>
      <c r="F15" s="45">
        <v>1980</v>
      </c>
      <c r="G15" s="45">
        <v>1980</v>
      </c>
      <c r="H15" s="45">
        <v>1980</v>
      </c>
    </row>
    <row r="16" spans="1:9" ht="18" customHeight="1" x14ac:dyDescent="0.2">
      <c r="A16" s="54" t="s">
        <v>458</v>
      </c>
      <c r="B16" s="55" t="s">
        <v>453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</row>
    <row r="17" spans="1:8" ht="18" customHeight="1" x14ac:dyDescent="0.2">
      <c r="A17" s="54" t="s">
        <v>459</v>
      </c>
      <c r="B17" s="56" t="s">
        <v>455</v>
      </c>
      <c r="C17" s="45">
        <v>1440</v>
      </c>
      <c r="D17" s="45">
        <v>1440</v>
      </c>
      <c r="E17" s="45">
        <v>1440</v>
      </c>
      <c r="F17" s="45">
        <v>1440</v>
      </c>
      <c r="G17" s="45">
        <v>1440</v>
      </c>
      <c r="H17" s="45">
        <v>1440</v>
      </c>
    </row>
    <row r="18" spans="1:8" ht="18" customHeight="1" x14ac:dyDescent="0.2">
      <c r="A18" s="54" t="s">
        <v>460</v>
      </c>
      <c r="B18" s="55" t="s">
        <v>453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</row>
    <row r="19" spans="1:8" ht="18" customHeight="1" x14ac:dyDescent="0.2">
      <c r="A19" s="54" t="s">
        <v>461</v>
      </c>
      <c r="B19" s="56" t="s">
        <v>455</v>
      </c>
      <c r="C19" s="45">
        <v>2250</v>
      </c>
      <c r="D19" s="45">
        <v>2250</v>
      </c>
      <c r="E19" s="45">
        <v>2250</v>
      </c>
      <c r="F19" s="45">
        <v>2250</v>
      </c>
      <c r="G19" s="45">
        <v>2250</v>
      </c>
      <c r="H19" s="45">
        <v>2250</v>
      </c>
    </row>
    <row r="20" spans="1:8" ht="18" customHeight="1" x14ac:dyDescent="0.2">
      <c r="A20" s="54" t="s">
        <v>462</v>
      </c>
      <c r="B20" s="47" t="s">
        <v>463</v>
      </c>
      <c r="C20" s="57">
        <v>3</v>
      </c>
      <c r="D20" s="57">
        <v>3</v>
      </c>
      <c r="E20" s="57">
        <v>3</v>
      </c>
      <c r="F20" s="57">
        <v>3</v>
      </c>
      <c r="G20" s="57">
        <v>3</v>
      </c>
      <c r="H20" s="57">
        <v>3</v>
      </c>
    </row>
    <row r="21" spans="1:8" ht="18" customHeight="1" x14ac:dyDescent="0.2">
      <c r="A21" s="54" t="s">
        <v>464</v>
      </c>
      <c r="B21" s="47" t="s">
        <v>455</v>
      </c>
      <c r="C21" s="58">
        <v>14040</v>
      </c>
      <c r="D21" s="58">
        <v>14040</v>
      </c>
      <c r="E21" s="58">
        <v>14040</v>
      </c>
      <c r="F21" s="58">
        <v>14040</v>
      </c>
      <c r="G21" s="58">
        <v>14040</v>
      </c>
      <c r="H21" s="58">
        <v>14040</v>
      </c>
    </row>
    <row r="22" spans="1:8" ht="18" customHeight="1" x14ac:dyDescent="0.2">
      <c r="A22" s="54" t="s">
        <v>465</v>
      </c>
      <c r="B22" s="47" t="s">
        <v>466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</row>
    <row r="23" spans="1:8" ht="18" customHeight="1" x14ac:dyDescent="0.2">
      <c r="A23" s="54" t="s">
        <v>467</v>
      </c>
      <c r="B23" s="47" t="s">
        <v>455</v>
      </c>
      <c r="C23" s="58">
        <v>7920</v>
      </c>
      <c r="D23" s="58">
        <v>7920</v>
      </c>
      <c r="E23" s="58">
        <v>7920</v>
      </c>
      <c r="F23" s="58">
        <v>7920</v>
      </c>
      <c r="G23" s="58">
        <v>7920</v>
      </c>
      <c r="H23" s="58">
        <v>7920</v>
      </c>
    </row>
    <row r="24" spans="1:8" ht="18" customHeight="1" x14ac:dyDescent="0.2">
      <c r="A24" s="54" t="s">
        <v>468</v>
      </c>
      <c r="B24" s="47" t="s">
        <v>466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</row>
    <row r="25" spans="1:8" ht="18" customHeight="1" x14ac:dyDescent="0.2">
      <c r="A25" s="54" t="s">
        <v>469</v>
      </c>
      <c r="B25" s="47" t="s">
        <v>455</v>
      </c>
      <c r="C25" s="58">
        <v>5760</v>
      </c>
      <c r="D25" s="58">
        <v>5760</v>
      </c>
      <c r="E25" s="58">
        <v>5760</v>
      </c>
      <c r="F25" s="58">
        <v>5760</v>
      </c>
      <c r="G25" s="58">
        <v>5760</v>
      </c>
      <c r="H25" s="58">
        <v>5760</v>
      </c>
    </row>
    <row r="26" spans="1:8" ht="18" customHeight="1" x14ac:dyDescent="0.2">
      <c r="A26" s="54" t="s">
        <v>470</v>
      </c>
      <c r="B26" s="47" t="s">
        <v>466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</row>
    <row r="27" spans="1:8" ht="18" customHeight="1" x14ac:dyDescent="0.2">
      <c r="A27" s="54" t="s">
        <v>471</v>
      </c>
      <c r="B27" s="47" t="s">
        <v>455</v>
      </c>
      <c r="C27" s="58">
        <v>9000</v>
      </c>
      <c r="D27" s="58">
        <v>9000</v>
      </c>
      <c r="E27" s="58">
        <v>9000</v>
      </c>
      <c r="F27" s="58">
        <v>9000</v>
      </c>
      <c r="G27" s="58">
        <v>9000</v>
      </c>
      <c r="H27" s="58">
        <v>9000</v>
      </c>
    </row>
    <row r="28" spans="1:8" ht="18" customHeight="1" x14ac:dyDescent="0.2">
      <c r="A28" s="59" t="s">
        <v>472</v>
      </c>
      <c r="B28" s="60"/>
      <c r="C28" s="61">
        <f t="shared" ref="C28:H28" si="1">C12*C13+C14*C15+C16*C17+C18*C19+C20*C21+C22*C23+C24*C25+C26*C27</f>
        <v>70200</v>
      </c>
      <c r="D28" s="61">
        <f t="shared" si="1"/>
        <v>70200</v>
      </c>
      <c r="E28" s="61">
        <f t="shared" si="1"/>
        <v>70200</v>
      </c>
      <c r="F28" s="61">
        <f t="shared" si="1"/>
        <v>70200</v>
      </c>
      <c r="G28" s="61">
        <f t="shared" si="1"/>
        <v>70200</v>
      </c>
      <c r="H28" s="61">
        <f t="shared" si="1"/>
        <v>70200</v>
      </c>
    </row>
    <row r="29" spans="1:8" ht="18" customHeight="1" x14ac:dyDescent="0.2">
      <c r="A29" s="62" t="s">
        <v>473</v>
      </c>
      <c r="B29" s="60" t="s">
        <v>474</v>
      </c>
      <c r="C29" s="63">
        <v>0.1</v>
      </c>
      <c r="D29" s="63">
        <v>0.1</v>
      </c>
      <c r="E29" s="63">
        <v>0.1</v>
      </c>
      <c r="F29" s="63">
        <v>0.1</v>
      </c>
      <c r="G29" s="63">
        <v>0.1</v>
      </c>
      <c r="H29" s="63">
        <v>0.1</v>
      </c>
    </row>
    <row r="30" spans="1:8" ht="18" customHeight="1" x14ac:dyDescent="0.2">
      <c r="A30" s="48" t="s">
        <v>475</v>
      </c>
      <c r="B30" s="49"/>
      <c r="C30" s="50">
        <f t="shared" ref="C30:H30" si="2">C28*(1-C29)</f>
        <v>63180</v>
      </c>
      <c r="D30" s="50">
        <f t="shared" si="2"/>
        <v>63180</v>
      </c>
      <c r="E30" s="50">
        <f t="shared" si="2"/>
        <v>63180</v>
      </c>
      <c r="F30" s="50">
        <f t="shared" si="2"/>
        <v>63180</v>
      </c>
      <c r="G30" s="50">
        <f t="shared" si="2"/>
        <v>63180</v>
      </c>
      <c r="H30" s="50">
        <f t="shared" si="2"/>
        <v>63180</v>
      </c>
    </row>
    <row r="31" spans="1:8" ht="18" customHeight="1" x14ac:dyDescent="0.2">
      <c r="A31" s="64" t="s">
        <v>476</v>
      </c>
      <c r="B31" s="65" t="s">
        <v>455</v>
      </c>
      <c r="C31" s="66">
        <f t="shared" ref="C31:H31" si="3">IF(C11&gt;0,C30/C11,0)</f>
        <v>1662.6315789473683</v>
      </c>
      <c r="D31" s="66">
        <f t="shared" si="3"/>
        <v>1662.6315789473683</v>
      </c>
      <c r="E31" s="66">
        <f t="shared" si="3"/>
        <v>1662.6315789473683</v>
      </c>
      <c r="F31" s="66">
        <f t="shared" si="3"/>
        <v>1662.6315789473683</v>
      </c>
      <c r="G31" s="66">
        <f t="shared" si="3"/>
        <v>1662.6315789473683</v>
      </c>
      <c r="H31" s="66">
        <f t="shared" si="3"/>
        <v>1662.6315789473683</v>
      </c>
    </row>
    <row r="33" spans="1:9" ht="21.75" customHeight="1" x14ac:dyDescent="0.2">
      <c r="A33" s="105" t="s">
        <v>477</v>
      </c>
      <c r="B33" s="105"/>
      <c r="C33" s="105"/>
      <c r="D33" s="105"/>
      <c r="E33" s="105"/>
      <c r="F33" s="105"/>
      <c r="G33" s="105"/>
      <c r="H33" s="105"/>
      <c r="I33" s="105"/>
    </row>
    <row r="34" spans="1:9" ht="18" customHeight="1" x14ac:dyDescent="0.2">
      <c r="A34" s="43" t="s">
        <v>478</v>
      </c>
      <c r="B34" s="47" t="s">
        <v>479</v>
      </c>
      <c r="C34" s="45">
        <v>1350</v>
      </c>
      <c r="D34" s="45">
        <v>1350</v>
      </c>
      <c r="E34" s="45">
        <v>1350</v>
      </c>
      <c r="F34" s="45">
        <v>1350</v>
      </c>
      <c r="G34" s="45">
        <v>1350</v>
      </c>
      <c r="H34" s="45">
        <v>1350</v>
      </c>
    </row>
    <row r="35" spans="1:9" ht="18" customHeight="1" x14ac:dyDescent="0.2">
      <c r="A35" s="43" t="s">
        <v>480</v>
      </c>
      <c r="B35" s="47" t="s">
        <v>481</v>
      </c>
      <c r="C35" s="46">
        <v>20</v>
      </c>
      <c r="D35" s="46">
        <v>20</v>
      </c>
      <c r="E35" s="46">
        <v>20</v>
      </c>
      <c r="F35" s="46">
        <v>20</v>
      </c>
      <c r="G35" s="46">
        <v>20</v>
      </c>
      <c r="H35" s="46">
        <v>20</v>
      </c>
    </row>
    <row r="36" spans="1:9" ht="18" customHeight="1" x14ac:dyDescent="0.2">
      <c r="A36" s="43" t="s">
        <v>482</v>
      </c>
      <c r="B36" s="47" t="s">
        <v>481</v>
      </c>
      <c r="C36" s="46">
        <v>10</v>
      </c>
      <c r="D36" s="46">
        <v>30</v>
      </c>
      <c r="E36" s="46">
        <v>30</v>
      </c>
      <c r="F36" s="46">
        <v>30</v>
      </c>
      <c r="G36" s="46">
        <v>30</v>
      </c>
      <c r="H36" s="46">
        <v>30</v>
      </c>
    </row>
    <row r="37" spans="1:9" ht="18" customHeight="1" x14ac:dyDescent="0.2">
      <c r="A37" s="43" t="s">
        <v>483</v>
      </c>
      <c r="B37" s="47" t="s">
        <v>481</v>
      </c>
      <c r="C37" s="67">
        <v>7.6</v>
      </c>
      <c r="D37" s="67">
        <v>7.6</v>
      </c>
      <c r="E37" s="67">
        <v>7.6</v>
      </c>
      <c r="F37" s="67">
        <v>7.6</v>
      </c>
      <c r="G37" s="67">
        <v>7.6</v>
      </c>
      <c r="H37" s="67">
        <v>7.6</v>
      </c>
    </row>
    <row r="38" spans="1:9" ht="18" customHeight="1" x14ac:dyDescent="0.2">
      <c r="A38" s="48" t="s">
        <v>484</v>
      </c>
      <c r="B38" s="49"/>
      <c r="C38" s="50">
        <f t="shared" ref="C38:H38" si="4">(C35+C36+C37)*C34</f>
        <v>50760</v>
      </c>
      <c r="D38" s="50">
        <f t="shared" si="4"/>
        <v>77760</v>
      </c>
      <c r="E38" s="50">
        <f t="shared" si="4"/>
        <v>77760</v>
      </c>
      <c r="F38" s="50">
        <f t="shared" si="4"/>
        <v>77760</v>
      </c>
      <c r="G38" s="50">
        <f t="shared" si="4"/>
        <v>77760</v>
      </c>
      <c r="H38" s="50">
        <f t="shared" si="4"/>
        <v>77760</v>
      </c>
    </row>
    <row r="40" spans="1:9" ht="21.75" customHeight="1" x14ac:dyDescent="0.2">
      <c r="A40" s="105" t="s">
        <v>485</v>
      </c>
      <c r="B40" s="105"/>
      <c r="C40" s="105"/>
      <c r="D40" s="105"/>
      <c r="E40" s="105"/>
      <c r="F40" s="105"/>
      <c r="G40" s="105"/>
      <c r="H40" s="105"/>
      <c r="I40" s="105"/>
    </row>
    <row r="41" spans="1:9" ht="18" customHeight="1" x14ac:dyDescent="0.2">
      <c r="A41" s="43" t="s">
        <v>486</v>
      </c>
      <c r="B41" s="47" t="s">
        <v>487</v>
      </c>
      <c r="C41" s="46">
        <v>0</v>
      </c>
      <c r="D41" s="46">
        <v>12</v>
      </c>
      <c r="E41" s="46">
        <v>12</v>
      </c>
      <c r="F41" s="46">
        <v>12</v>
      </c>
      <c r="G41" s="46">
        <v>12</v>
      </c>
      <c r="H41" s="46">
        <v>12</v>
      </c>
    </row>
    <row r="42" spans="1:9" ht="18" customHeight="1" x14ac:dyDescent="0.2">
      <c r="A42" s="43" t="s">
        <v>488</v>
      </c>
      <c r="B42" s="47" t="s">
        <v>445</v>
      </c>
      <c r="C42" s="46">
        <v>0</v>
      </c>
      <c r="D42" s="46">
        <v>3</v>
      </c>
      <c r="E42" s="46">
        <v>3</v>
      </c>
      <c r="F42" s="46">
        <v>3</v>
      </c>
      <c r="G42" s="46">
        <v>3</v>
      </c>
      <c r="H42" s="46">
        <v>3</v>
      </c>
    </row>
    <row r="43" spans="1:9" ht="18" customHeight="1" x14ac:dyDescent="0.2">
      <c r="A43" s="48" t="s">
        <v>489</v>
      </c>
      <c r="B43" s="49"/>
      <c r="C43" s="50">
        <f t="shared" ref="C43:H43" si="5">C41*C42*C34</f>
        <v>0</v>
      </c>
      <c r="D43" s="50">
        <f t="shared" si="5"/>
        <v>48600</v>
      </c>
      <c r="E43" s="50">
        <f t="shared" si="5"/>
        <v>48600</v>
      </c>
      <c r="F43" s="50">
        <f t="shared" si="5"/>
        <v>48600</v>
      </c>
      <c r="G43" s="50">
        <f t="shared" si="5"/>
        <v>48600</v>
      </c>
      <c r="H43" s="50">
        <f t="shared" si="5"/>
        <v>48600</v>
      </c>
    </row>
    <row r="45" spans="1:9" ht="21.75" customHeight="1" x14ac:dyDescent="0.2">
      <c r="A45" s="105" t="s">
        <v>490</v>
      </c>
      <c r="B45" s="105"/>
      <c r="C45" s="105"/>
      <c r="D45" s="105"/>
      <c r="E45" s="105"/>
      <c r="F45" s="105"/>
      <c r="G45" s="105"/>
      <c r="H45" s="105"/>
      <c r="I45" s="105"/>
    </row>
    <row r="46" spans="1:9" ht="18" customHeight="1" x14ac:dyDescent="0.2">
      <c r="A46" s="68" t="s">
        <v>491</v>
      </c>
      <c r="B46" s="69" t="s">
        <v>479</v>
      </c>
      <c r="C46" s="70">
        <v>800</v>
      </c>
      <c r="D46" s="70">
        <v>800</v>
      </c>
      <c r="E46" s="70">
        <v>800</v>
      </c>
      <c r="F46" s="70">
        <v>800</v>
      </c>
      <c r="G46" s="70">
        <v>800</v>
      </c>
      <c r="H46" s="70">
        <v>800</v>
      </c>
    </row>
    <row r="47" spans="1:9" ht="18" customHeight="1" x14ac:dyDescent="0.2">
      <c r="A47" s="68" t="s">
        <v>492</v>
      </c>
      <c r="B47" s="69" t="s">
        <v>493</v>
      </c>
      <c r="C47" s="71">
        <v>20</v>
      </c>
      <c r="D47" s="71">
        <v>20</v>
      </c>
      <c r="E47" s="71">
        <v>20</v>
      </c>
      <c r="F47" s="71">
        <v>20</v>
      </c>
      <c r="G47" s="71">
        <v>20</v>
      </c>
      <c r="H47" s="71">
        <v>20</v>
      </c>
    </row>
    <row r="48" spans="1:9" ht="18" customHeight="1" x14ac:dyDescent="0.2">
      <c r="A48" s="68" t="s">
        <v>494</v>
      </c>
      <c r="B48" s="69" t="s">
        <v>481</v>
      </c>
      <c r="C48" s="71">
        <v>30</v>
      </c>
      <c r="D48" s="71">
        <v>30</v>
      </c>
      <c r="E48" s="71">
        <v>30</v>
      </c>
      <c r="F48" s="71">
        <v>30</v>
      </c>
      <c r="G48" s="71">
        <v>30</v>
      </c>
      <c r="H48" s="71">
        <v>30</v>
      </c>
    </row>
    <row r="49" spans="1:9" ht="18" customHeight="1" x14ac:dyDescent="0.2">
      <c r="A49" s="68" t="s">
        <v>495</v>
      </c>
      <c r="B49" s="69" t="s">
        <v>496</v>
      </c>
      <c r="C49" s="71">
        <v>8</v>
      </c>
      <c r="D49" s="71">
        <v>8</v>
      </c>
      <c r="E49" s="71">
        <v>8</v>
      </c>
      <c r="F49" s="71">
        <v>8</v>
      </c>
      <c r="G49" s="71">
        <v>8</v>
      </c>
      <c r="H49" s="71">
        <v>8</v>
      </c>
    </row>
    <row r="50" spans="1:9" ht="18" customHeight="1" x14ac:dyDescent="0.2">
      <c r="A50" s="48" t="s">
        <v>497</v>
      </c>
      <c r="B50" s="49"/>
      <c r="C50" s="50">
        <f t="shared" ref="C50:H50" si="6">(C47+C48+C49)*C46</f>
        <v>46400</v>
      </c>
      <c r="D50" s="50">
        <f t="shared" si="6"/>
        <v>46400</v>
      </c>
      <c r="E50" s="50">
        <f t="shared" si="6"/>
        <v>46400</v>
      </c>
      <c r="F50" s="50">
        <f t="shared" si="6"/>
        <v>46400</v>
      </c>
      <c r="G50" s="50">
        <f t="shared" si="6"/>
        <v>46400</v>
      </c>
      <c r="H50" s="50">
        <f t="shared" si="6"/>
        <v>46400</v>
      </c>
    </row>
    <row r="52" spans="1:9" ht="21.75" customHeight="1" x14ac:dyDescent="0.2">
      <c r="A52" s="105" t="s">
        <v>498</v>
      </c>
      <c r="B52" s="105"/>
      <c r="C52" s="105"/>
      <c r="D52" s="105"/>
      <c r="E52" s="105"/>
      <c r="F52" s="105"/>
      <c r="G52" s="105"/>
      <c r="H52" s="105"/>
      <c r="I52" s="105"/>
    </row>
    <row r="53" spans="1:9" ht="18" customHeight="1" x14ac:dyDescent="0.2">
      <c r="A53" s="72" t="s">
        <v>499</v>
      </c>
      <c r="B53" s="49" t="s">
        <v>500</v>
      </c>
      <c r="C53" s="73">
        <v>0.2</v>
      </c>
      <c r="D53" s="73">
        <v>0.2</v>
      </c>
      <c r="E53" s="73">
        <v>0.2</v>
      </c>
      <c r="F53" s="73">
        <v>0.2</v>
      </c>
      <c r="G53" s="73">
        <v>0.2</v>
      </c>
      <c r="H53" s="73">
        <v>0.2</v>
      </c>
    </row>
    <row r="54" spans="1:9" ht="18" customHeight="1" x14ac:dyDescent="0.2">
      <c r="A54" s="72" t="s">
        <v>501</v>
      </c>
      <c r="B54" s="49" t="s">
        <v>502</v>
      </c>
      <c r="C54" s="74">
        <f t="shared" ref="C54:H54" si="7">C30*C53</f>
        <v>12636</v>
      </c>
      <c r="D54" s="74">
        <f t="shared" si="7"/>
        <v>12636</v>
      </c>
      <c r="E54" s="74">
        <f t="shared" si="7"/>
        <v>12636</v>
      </c>
      <c r="F54" s="74">
        <f t="shared" si="7"/>
        <v>12636</v>
      </c>
      <c r="G54" s="74">
        <f t="shared" si="7"/>
        <v>12636</v>
      </c>
      <c r="H54" s="74">
        <f t="shared" si="7"/>
        <v>12636</v>
      </c>
    </row>
    <row r="55" spans="1:9" ht="18" customHeight="1" x14ac:dyDescent="0.2">
      <c r="A55" s="72" t="s">
        <v>503</v>
      </c>
      <c r="B55" s="49" t="s">
        <v>504</v>
      </c>
      <c r="C55" s="73">
        <v>0.3</v>
      </c>
      <c r="D55" s="73">
        <v>0.3</v>
      </c>
      <c r="E55" s="73">
        <v>0.3</v>
      </c>
      <c r="F55" s="73">
        <v>0.3</v>
      </c>
      <c r="G55" s="73">
        <v>0.3</v>
      </c>
      <c r="H55" s="73">
        <v>0.3</v>
      </c>
    </row>
    <row r="56" spans="1:9" ht="18" customHeight="1" x14ac:dyDescent="0.2">
      <c r="A56" s="72" t="s">
        <v>505</v>
      </c>
      <c r="B56" s="49" t="s">
        <v>506</v>
      </c>
      <c r="C56" s="75">
        <v>2</v>
      </c>
      <c r="D56" s="75">
        <v>2</v>
      </c>
      <c r="E56" s="75">
        <v>2</v>
      </c>
      <c r="F56" s="75">
        <v>2</v>
      </c>
      <c r="G56" s="75">
        <v>2</v>
      </c>
      <c r="H56" s="75">
        <v>2</v>
      </c>
    </row>
    <row r="57" spans="1:9" ht="18" customHeight="1" x14ac:dyDescent="0.2">
      <c r="A57" s="72" t="s">
        <v>507</v>
      </c>
      <c r="B57" s="49" t="s">
        <v>502</v>
      </c>
      <c r="C57" s="74">
        <f t="shared" ref="C57:H57" si="8">C38*C55*C56</f>
        <v>30456</v>
      </c>
      <c r="D57" s="74">
        <f t="shared" si="8"/>
        <v>46656</v>
      </c>
      <c r="E57" s="74">
        <f t="shared" si="8"/>
        <v>46656</v>
      </c>
      <c r="F57" s="74">
        <f t="shared" si="8"/>
        <v>46656</v>
      </c>
      <c r="G57" s="74">
        <f t="shared" si="8"/>
        <v>46656</v>
      </c>
      <c r="H57" s="74">
        <f t="shared" si="8"/>
        <v>46656</v>
      </c>
    </row>
    <row r="58" spans="1:9" ht="18" customHeight="1" x14ac:dyDescent="0.2">
      <c r="A58" s="76" t="s">
        <v>508</v>
      </c>
      <c r="B58" s="77"/>
      <c r="C58" s="78">
        <f t="shared" ref="C58:H58" si="9">C54+C57</f>
        <v>43092</v>
      </c>
      <c r="D58" s="78">
        <f t="shared" si="9"/>
        <v>59292</v>
      </c>
      <c r="E58" s="78">
        <f t="shared" si="9"/>
        <v>59292</v>
      </c>
      <c r="F58" s="78">
        <f t="shared" si="9"/>
        <v>59292</v>
      </c>
      <c r="G58" s="78">
        <f t="shared" si="9"/>
        <v>59292</v>
      </c>
      <c r="H58" s="78">
        <f t="shared" si="9"/>
        <v>59292</v>
      </c>
    </row>
    <row r="60" spans="1:9" ht="21.75" customHeight="1" x14ac:dyDescent="0.2">
      <c r="A60" s="105" t="s">
        <v>509</v>
      </c>
      <c r="B60" s="105"/>
      <c r="C60" s="105"/>
      <c r="D60" s="105"/>
      <c r="E60" s="105"/>
      <c r="F60" s="105"/>
      <c r="G60" s="105"/>
      <c r="H60" s="105"/>
      <c r="I60" s="105"/>
    </row>
    <row r="61" spans="1:9" ht="18" customHeight="1" x14ac:dyDescent="0.2">
      <c r="A61" s="79" t="s">
        <v>510</v>
      </c>
      <c r="B61" s="80"/>
      <c r="C61" s="81">
        <f t="shared" ref="C61:H61" si="10">C8+C30+C38+C43+C50</f>
        <v>200340</v>
      </c>
      <c r="D61" s="81">
        <f t="shared" si="10"/>
        <v>275940</v>
      </c>
      <c r="E61" s="81">
        <f t="shared" si="10"/>
        <v>275940</v>
      </c>
      <c r="F61" s="81">
        <f t="shared" si="10"/>
        <v>275940</v>
      </c>
      <c r="G61" s="81">
        <f t="shared" si="10"/>
        <v>275940</v>
      </c>
      <c r="H61" s="81">
        <f t="shared" si="10"/>
        <v>275940</v>
      </c>
    </row>
    <row r="62" spans="1:9" ht="18" customHeight="1" x14ac:dyDescent="0.2">
      <c r="A62" s="82" t="s">
        <v>511</v>
      </c>
      <c r="B62" s="83"/>
      <c r="C62" s="84">
        <f t="shared" ref="C62:H62" si="11">C61+C58*5</f>
        <v>415800</v>
      </c>
      <c r="D62" s="84">
        <f t="shared" si="11"/>
        <v>572400</v>
      </c>
      <c r="E62" s="84">
        <f t="shared" si="11"/>
        <v>572400</v>
      </c>
      <c r="F62" s="84">
        <f t="shared" si="11"/>
        <v>572400</v>
      </c>
      <c r="G62" s="84">
        <f t="shared" si="11"/>
        <v>572400</v>
      </c>
      <c r="H62" s="84">
        <f t="shared" si="11"/>
        <v>572400</v>
      </c>
    </row>
    <row r="64" spans="1:9" ht="19.5" customHeight="1" x14ac:dyDescent="0.2">
      <c r="A64" s="85" t="s">
        <v>512</v>
      </c>
      <c r="B64" s="86"/>
    </row>
    <row r="65" spans="1:8" ht="18" customHeight="1" x14ac:dyDescent="0.2">
      <c r="A65" s="43" t="s">
        <v>513</v>
      </c>
      <c r="B65" s="47"/>
      <c r="C65" s="87">
        <f t="shared" ref="C65:H65" si="12">IF(C61&gt;0,C8/C61,0)</f>
        <v>0.19966057701906759</v>
      </c>
      <c r="D65" s="87">
        <f t="shared" si="12"/>
        <v>0.1449590490686381</v>
      </c>
      <c r="E65" s="87">
        <f t="shared" si="12"/>
        <v>0.1449590490686381</v>
      </c>
      <c r="F65" s="87">
        <f t="shared" si="12"/>
        <v>0.1449590490686381</v>
      </c>
      <c r="G65" s="87">
        <f t="shared" si="12"/>
        <v>0.1449590490686381</v>
      </c>
      <c r="H65" s="87">
        <f t="shared" si="12"/>
        <v>0.1449590490686381</v>
      </c>
    </row>
    <row r="66" spans="1:8" ht="18" customHeight="1" x14ac:dyDescent="0.2">
      <c r="A66" s="43" t="s">
        <v>514</v>
      </c>
      <c r="B66" s="47"/>
      <c r="C66" s="87">
        <f t="shared" ref="C66:H66" si="13">IF(C61&gt;0,C30/C61,0)</f>
        <v>0.31536388140161725</v>
      </c>
      <c r="D66" s="87">
        <f t="shared" si="13"/>
        <v>0.22896281800391388</v>
      </c>
      <c r="E66" s="87">
        <f t="shared" si="13"/>
        <v>0.22896281800391388</v>
      </c>
      <c r="F66" s="87">
        <f t="shared" si="13"/>
        <v>0.22896281800391388</v>
      </c>
      <c r="G66" s="87">
        <f t="shared" si="13"/>
        <v>0.22896281800391388</v>
      </c>
      <c r="H66" s="87">
        <f t="shared" si="13"/>
        <v>0.22896281800391388</v>
      </c>
    </row>
    <row r="67" spans="1:8" ht="18" customHeight="1" x14ac:dyDescent="0.2">
      <c r="A67" s="43" t="s">
        <v>515</v>
      </c>
      <c r="B67" s="47"/>
      <c r="C67" s="87">
        <f t="shared" ref="C67:H67" si="14">IF(C61&gt;0,C38/C61,0)</f>
        <v>0.25336927223719674</v>
      </c>
      <c r="D67" s="87">
        <f t="shared" si="14"/>
        <v>0.28180039138943247</v>
      </c>
      <c r="E67" s="87">
        <f t="shared" si="14"/>
        <v>0.28180039138943247</v>
      </c>
      <c r="F67" s="87">
        <f t="shared" si="14"/>
        <v>0.28180039138943247</v>
      </c>
      <c r="G67" s="87">
        <f t="shared" si="14"/>
        <v>0.28180039138943247</v>
      </c>
      <c r="H67" s="87">
        <f t="shared" si="14"/>
        <v>0.28180039138943247</v>
      </c>
    </row>
    <row r="68" spans="1:8" ht="18" customHeight="1" x14ac:dyDescent="0.2">
      <c r="A68" s="43" t="s">
        <v>516</v>
      </c>
      <c r="B68" s="47"/>
      <c r="C68" s="87">
        <f t="shared" ref="C68:H68" si="15">IF(C61&gt;0,C43/C61,0)</f>
        <v>0</v>
      </c>
      <c r="D68" s="87">
        <f t="shared" si="15"/>
        <v>0.17612524461839529</v>
      </c>
      <c r="E68" s="87">
        <f t="shared" si="15"/>
        <v>0.17612524461839529</v>
      </c>
      <c r="F68" s="87">
        <f t="shared" si="15"/>
        <v>0.17612524461839529</v>
      </c>
      <c r="G68" s="87">
        <f t="shared" si="15"/>
        <v>0.17612524461839529</v>
      </c>
      <c r="H68" s="87">
        <f t="shared" si="15"/>
        <v>0.17612524461839529</v>
      </c>
    </row>
    <row r="69" spans="1:8" ht="18" customHeight="1" x14ac:dyDescent="0.2">
      <c r="A69" s="43" t="s">
        <v>517</v>
      </c>
      <c r="B69" s="47"/>
      <c r="C69" s="87">
        <f t="shared" ref="C69:H69" si="16">IF(C61&gt;0,C50/C61,0)</f>
        <v>0.23160626934211839</v>
      </c>
      <c r="D69" s="87">
        <f t="shared" si="16"/>
        <v>0.1681524969196202</v>
      </c>
      <c r="E69" s="87">
        <f t="shared" si="16"/>
        <v>0.1681524969196202</v>
      </c>
      <c r="F69" s="87">
        <f t="shared" si="16"/>
        <v>0.1681524969196202</v>
      </c>
      <c r="G69" s="87">
        <f t="shared" si="16"/>
        <v>0.1681524969196202</v>
      </c>
      <c r="H69" s="87">
        <f t="shared" si="16"/>
        <v>0.1681524969196202</v>
      </c>
    </row>
  </sheetData>
  <mergeCells count="9">
    <mergeCell ref="A40:I40"/>
    <mergeCell ref="A45:I45"/>
    <mergeCell ref="A52:I52"/>
    <mergeCell ref="A60:I60"/>
    <mergeCell ref="A1:I1"/>
    <mergeCell ref="A2:I2"/>
    <mergeCell ref="A4:I4"/>
    <mergeCell ref="A10:I10"/>
    <mergeCell ref="A33:I33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94560"/>
  </sheetPr>
  <dimension ref="A1:H14"/>
  <sheetViews>
    <sheetView zoomScaleNormal="100" workbookViewId="0">
      <selection sqref="A1:H1"/>
    </sheetView>
  </sheetViews>
  <sheetFormatPr baseColWidth="10" defaultColWidth="8.6640625" defaultRowHeight="15" x14ac:dyDescent="0.2"/>
  <cols>
    <col min="1" max="1" width="22" customWidth="1"/>
    <col min="2" max="2" width="18" customWidth="1"/>
    <col min="3" max="3" width="14" customWidth="1"/>
    <col min="4" max="4" width="16" customWidth="1"/>
    <col min="5" max="5" width="18" customWidth="1"/>
    <col min="6" max="6" width="55" customWidth="1"/>
    <col min="7" max="7" width="10" customWidth="1"/>
  </cols>
  <sheetData>
    <row r="1" spans="1:8" ht="36" customHeight="1" x14ac:dyDescent="0.2">
      <c r="A1" s="6" t="s">
        <v>518</v>
      </c>
      <c r="B1" s="6"/>
      <c r="C1" s="6"/>
      <c r="D1" s="6"/>
      <c r="E1" s="6"/>
      <c r="F1" s="6"/>
      <c r="G1" s="6"/>
      <c r="H1" s="6"/>
    </row>
    <row r="2" spans="1:8" ht="15" customHeight="1" x14ac:dyDescent="0.2">
      <c r="A2" s="5" t="s">
        <v>519</v>
      </c>
      <c r="B2" s="5"/>
      <c r="C2" s="5"/>
      <c r="D2" s="5"/>
      <c r="E2" s="5"/>
      <c r="F2" s="5"/>
      <c r="G2" s="5"/>
      <c r="H2" s="5"/>
    </row>
    <row r="4" spans="1:8" ht="24.75" customHeight="1" x14ac:dyDescent="0.2">
      <c r="A4" s="18" t="s">
        <v>520</v>
      </c>
      <c r="B4" s="18" t="s">
        <v>521</v>
      </c>
      <c r="C4" s="18" t="s">
        <v>522</v>
      </c>
      <c r="D4" s="18" t="s">
        <v>523</v>
      </c>
      <c r="E4" s="18" t="s">
        <v>524</v>
      </c>
      <c r="F4" s="18" t="s">
        <v>525</v>
      </c>
      <c r="G4" s="18" t="s">
        <v>526</v>
      </c>
    </row>
    <row r="5" spans="1:8" ht="21.75" customHeight="1" x14ac:dyDescent="0.2">
      <c r="A5" s="19" t="s">
        <v>56</v>
      </c>
      <c r="B5" s="88">
        <f>'📋 Criteria'!F3</f>
        <v>0.94034090909090906</v>
      </c>
      <c r="C5" s="89">
        <f>'📋 Criteria'!F4</f>
        <v>0</v>
      </c>
      <c r="D5" s="16">
        <f t="shared" ref="D5:D14" si="0">B5-C5*0.05</f>
        <v>0.94034090909090906</v>
      </c>
      <c r="F5" s="48" t="s">
        <v>527</v>
      </c>
      <c r="G5" s="90">
        <f t="shared" ref="G5:G14" si="1">RANK(D5,D$5:D$14,0)</f>
        <v>1</v>
      </c>
    </row>
    <row r="6" spans="1:8" ht="21.75" customHeight="1" x14ac:dyDescent="0.2">
      <c r="A6" s="91" t="s">
        <v>57</v>
      </c>
      <c r="B6" s="92">
        <f>'📋 Criteria'!G3</f>
        <v>0.49431818181818182</v>
      </c>
      <c r="C6" s="93">
        <f>'📋 Criteria'!G4</f>
        <v>7</v>
      </c>
      <c r="D6" s="16">
        <f t="shared" si="0"/>
        <v>0.14431818181818179</v>
      </c>
      <c r="F6" s="94" t="s">
        <v>528</v>
      </c>
      <c r="G6" s="95">
        <f t="shared" si="1"/>
        <v>9</v>
      </c>
    </row>
    <row r="7" spans="1:8" ht="21.75" customHeight="1" x14ac:dyDescent="0.2">
      <c r="A7" s="96" t="s">
        <v>58</v>
      </c>
      <c r="B7" s="97">
        <f>'📋 Criteria'!H3</f>
        <v>0.50284090909090906</v>
      </c>
      <c r="C7" s="93">
        <f>'📋 Criteria'!H4</f>
        <v>6</v>
      </c>
      <c r="D7" s="16">
        <f t="shared" si="0"/>
        <v>0.20284090909090902</v>
      </c>
      <c r="F7" s="98" t="s">
        <v>529</v>
      </c>
      <c r="G7" s="95">
        <f t="shared" si="1"/>
        <v>8</v>
      </c>
    </row>
    <row r="8" spans="1:8" ht="21.75" customHeight="1" x14ac:dyDescent="0.2">
      <c r="A8" s="91" t="s">
        <v>59</v>
      </c>
      <c r="B8" s="92">
        <f>'📋 Criteria'!I3</f>
        <v>0.51420454545454541</v>
      </c>
      <c r="C8" s="93">
        <f>'📋 Criteria'!I4</f>
        <v>4</v>
      </c>
      <c r="D8" s="16">
        <f t="shared" si="0"/>
        <v>0.3142045454545454</v>
      </c>
      <c r="F8" s="98" t="s">
        <v>529</v>
      </c>
      <c r="G8" s="95">
        <f t="shared" si="1"/>
        <v>6</v>
      </c>
    </row>
    <row r="9" spans="1:8" ht="21.75" customHeight="1" x14ac:dyDescent="0.2">
      <c r="A9" s="96" t="s">
        <v>60</v>
      </c>
      <c r="B9" s="97">
        <f>'📋 Criteria'!J3</f>
        <v>0.51136363636363635</v>
      </c>
      <c r="C9" s="93">
        <f>'📋 Criteria'!J4</f>
        <v>5</v>
      </c>
      <c r="D9" s="16">
        <f t="shared" si="0"/>
        <v>0.26136363636363635</v>
      </c>
      <c r="F9" s="98" t="s">
        <v>529</v>
      </c>
      <c r="G9" s="95">
        <f t="shared" si="1"/>
        <v>7</v>
      </c>
    </row>
    <row r="10" spans="1:8" ht="21.75" customHeight="1" x14ac:dyDescent="0.2">
      <c r="A10" s="91" t="s">
        <v>61</v>
      </c>
      <c r="B10" s="92">
        <f>'📋 Criteria'!K3</f>
        <v>0.50284090909090906</v>
      </c>
      <c r="C10" s="93">
        <f>'📋 Criteria'!K4</f>
        <v>0</v>
      </c>
      <c r="D10" s="16">
        <f t="shared" si="0"/>
        <v>0.50284090909090906</v>
      </c>
      <c r="F10" s="99" t="s">
        <v>530</v>
      </c>
      <c r="G10" s="95">
        <f t="shared" si="1"/>
        <v>2</v>
      </c>
    </row>
    <row r="11" spans="1:8" ht="21.75" customHeight="1" x14ac:dyDescent="0.2">
      <c r="A11" s="96" t="s">
        <v>62</v>
      </c>
      <c r="B11" s="97">
        <f>'📋 Criteria'!L3</f>
        <v>0.5</v>
      </c>
      <c r="C11" s="93">
        <f>'📋 Criteria'!L4</f>
        <v>0</v>
      </c>
      <c r="D11" s="16">
        <f t="shared" si="0"/>
        <v>0.5</v>
      </c>
      <c r="F11" s="99" t="s">
        <v>530</v>
      </c>
      <c r="G11" s="95">
        <f t="shared" si="1"/>
        <v>3</v>
      </c>
    </row>
    <row r="12" spans="1:8" ht="21.75" customHeight="1" x14ac:dyDescent="0.2">
      <c r="A12" s="91" t="s">
        <v>63</v>
      </c>
      <c r="B12" s="92">
        <f>'📋 Criteria'!M3</f>
        <v>0.5</v>
      </c>
      <c r="C12" s="93">
        <f>'📋 Criteria'!M4</f>
        <v>0</v>
      </c>
      <c r="D12" s="16">
        <f t="shared" si="0"/>
        <v>0.5</v>
      </c>
      <c r="F12" s="99" t="s">
        <v>530</v>
      </c>
      <c r="G12" s="95">
        <f t="shared" si="1"/>
        <v>3</v>
      </c>
    </row>
    <row r="13" spans="1:8" ht="21.75" customHeight="1" x14ac:dyDescent="0.2">
      <c r="A13" s="96" t="s">
        <v>64</v>
      </c>
      <c r="B13" s="97">
        <f>'📋 Criteria'!N3</f>
        <v>0.5</v>
      </c>
      <c r="C13" s="93">
        <f>'📋 Criteria'!N4</f>
        <v>0</v>
      </c>
      <c r="D13" s="16">
        <f t="shared" si="0"/>
        <v>0.5</v>
      </c>
      <c r="F13" s="99" t="s">
        <v>530</v>
      </c>
      <c r="G13" s="95">
        <f t="shared" si="1"/>
        <v>3</v>
      </c>
    </row>
    <row r="14" spans="1:8" ht="21.75" customHeight="1" x14ac:dyDescent="0.2">
      <c r="A14" s="91" t="s">
        <v>65</v>
      </c>
      <c r="B14" s="92">
        <f>'📋 Criteria'!O3</f>
        <v>0</v>
      </c>
      <c r="C14" s="93">
        <f>'📋 Criteria'!O4</f>
        <v>0</v>
      </c>
      <c r="D14" s="16">
        <f t="shared" si="0"/>
        <v>0</v>
      </c>
      <c r="F14" s="99" t="s">
        <v>530</v>
      </c>
      <c r="G14" s="95">
        <f t="shared" si="1"/>
        <v>10</v>
      </c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55555"/>
  </sheetPr>
  <dimension ref="B2:G19"/>
  <sheetViews>
    <sheetView zoomScaleNormal="100" workbookViewId="0"/>
  </sheetViews>
  <sheetFormatPr baseColWidth="10" defaultColWidth="8.6640625" defaultRowHeight="15" x14ac:dyDescent="0.2"/>
  <cols>
    <col min="1" max="1" width="3" customWidth="1"/>
    <col min="2" max="2" width="25" customWidth="1"/>
    <col min="3" max="7" width="20" customWidth="1"/>
  </cols>
  <sheetData>
    <row r="2" spans="2:7" ht="31.5" customHeight="1" x14ac:dyDescent="0.2">
      <c r="B2" s="106" t="s">
        <v>531</v>
      </c>
      <c r="C2" s="106"/>
      <c r="D2" s="106"/>
      <c r="E2" s="106"/>
      <c r="F2" s="106"/>
      <c r="G2" s="106"/>
    </row>
    <row r="4" spans="2:7" ht="19.5" customHeight="1" x14ac:dyDescent="0.2">
      <c r="B4" s="100" t="s">
        <v>532</v>
      </c>
      <c r="C4" s="107"/>
      <c r="D4" s="107"/>
      <c r="E4" s="107"/>
      <c r="F4" s="107"/>
      <c r="G4" s="107"/>
    </row>
    <row r="5" spans="2:7" ht="39.75" customHeight="1" x14ac:dyDescent="0.2">
      <c r="B5" s="108" t="s">
        <v>533</v>
      </c>
      <c r="C5" s="108"/>
      <c r="D5" s="108"/>
      <c r="E5" s="108"/>
      <c r="F5" s="108"/>
      <c r="G5" s="108"/>
    </row>
    <row r="6" spans="2:7" ht="19.5" customHeight="1" x14ac:dyDescent="0.2">
      <c r="B6" s="100" t="s">
        <v>534</v>
      </c>
      <c r="C6" s="107"/>
      <c r="D6" s="107"/>
      <c r="E6" s="107"/>
      <c r="F6" s="107"/>
      <c r="G6" s="107"/>
    </row>
    <row r="7" spans="2:7" ht="39.75" customHeight="1" x14ac:dyDescent="0.2">
      <c r="B7" s="109" t="s">
        <v>535</v>
      </c>
      <c r="C7" s="109"/>
      <c r="D7" s="109"/>
      <c r="E7" s="109"/>
      <c r="F7" s="109"/>
      <c r="G7" s="109"/>
    </row>
    <row r="8" spans="2:7" ht="19.5" customHeight="1" x14ac:dyDescent="0.2">
      <c r="B8" s="100" t="s">
        <v>536</v>
      </c>
      <c r="C8" s="107"/>
      <c r="D8" s="107"/>
      <c r="E8" s="107"/>
      <c r="F8" s="107"/>
      <c r="G8" s="107"/>
    </row>
    <row r="9" spans="2:7" ht="39.75" customHeight="1" x14ac:dyDescent="0.2">
      <c r="B9" s="108" t="s">
        <v>537</v>
      </c>
      <c r="C9" s="108"/>
      <c r="D9" s="108"/>
      <c r="E9" s="108"/>
      <c r="F9" s="108"/>
      <c r="G9" s="108"/>
    </row>
    <row r="10" spans="2:7" ht="19.5" customHeight="1" x14ac:dyDescent="0.2">
      <c r="B10" s="100" t="s">
        <v>538</v>
      </c>
      <c r="C10" s="107"/>
      <c r="D10" s="107"/>
      <c r="E10" s="107"/>
      <c r="F10" s="107"/>
      <c r="G10" s="107"/>
    </row>
    <row r="11" spans="2:7" ht="39.75" customHeight="1" x14ac:dyDescent="0.2">
      <c r="B11" s="109" t="s">
        <v>539</v>
      </c>
      <c r="C11" s="109"/>
      <c r="D11" s="109"/>
      <c r="E11" s="109"/>
      <c r="F11" s="109"/>
      <c r="G11" s="109"/>
    </row>
    <row r="12" spans="2:7" ht="19.5" customHeight="1" x14ac:dyDescent="0.2">
      <c r="B12" s="100" t="s">
        <v>540</v>
      </c>
      <c r="C12" s="107"/>
      <c r="D12" s="107"/>
      <c r="E12" s="107"/>
      <c r="F12" s="107"/>
      <c r="G12" s="107"/>
    </row>
    <row r="13" spans="2:7" ht="39.75" customHeight="1" x14ac:dyDescent="0.2">
      <c r="B13" s="108" t="s">
        <v>541</v>
      </c>
      <c r="C13" s="108"/>
      <c r="D13" s="108"/>
      <c r="E13" s="108"/>
      <c r="F13" s="108"/>
      <c r="G13" s="108"/>
    </row>
    <row r="14" spans="2:7" ht="19.5" customHeight="1" x14ac:dyDescent="0.2">
      <c r="B14" s="100" t="s">
        <v>542</v>
      </c>
      <c r="C14" s="107"/>
      <c r="D14" s="107"/>
      <c r="E14" s="107"/>
      <c r="F14" s="107"/>
      <c r="G14" s="107"/>
    </row>
    <row r="15" spans="2:7" ht="39.75" customHeight="1" x14ac:dyDescent="0.2">
      <c r="B15" s="109" t="s">
        <v>543</v>
      </c>
      <c r="C15" s="109"/>
      <c r="D15" s="109"/>
      <c r="E15" s="109"/>
      <c r="F15" s="109"/>
      <c r="G15" s="109"/>
    </row>
    <row r="16" spans="2:7" ht="19.5" customHeight="1" x14ac:dyDescent="0.2">
      <c r="B16" s="100" t="s">
        <v>544</v>
      </c>
      <c r="C16" s="107"/>
      <c r="D16" s="107"/>
      <c r="E16" s="107"/>
      <c r="F16" s="107"/>
      <c r="G16" s="107"/>
    </row>
    <row r="17" spans="2:7" ht="39.75" customHeight="1" x14ac:dyDescent="0.2">
      <c r="B17" s="108" t="s">
        <v>545</v>
      </c>
      <c r="C17" s="108"/>
      <c r="D17" s="108"/>
      <c r="E17" s="108"/>
      <c r="F17" s="108"/>
      <c r="G17" s="108"/>
    </row>
    <row r="18" spans="2:7" ht="19.5" customHeight="1" x14ac:dyDescent="0.2">
      <c r="B18" s="100" t="s">
        <v>546</v>
      </c>
      <c r="C18" s="107"/>
      <c r="D18" s="107"/>
      <c r="E18" s="107"/>
      <c r="F18" s="107"/>
      <c r="G18" s="107"/>
    </row>
    <row r="19" spans="2:7" ht="39.75" customHeight="1" x14ac:dyDescent="0.2">
      <c r="B19" s="109" t="s">
        <v>547</v>
      </c>
      <c r="C19" s="109"/>
      <c r="D19" s="109"/>
      <c r="E19" s="109"/>
      <c r="F19" s="109"/>
      <c r="G19" s="109"/>
    </row>
  </sheetData>
  <mergeCells count="17">
    <mergeCell ref="C18:G18"/>
    <mergeCell ref="B19:G19"/>
    <mergeCell ref="B13:G13"/>
    <mergeCell ref="C14:G14"/>
    <mergeCell ref="B15:G15"/>
    <mergeCell ref="C16:G16"/>
    <mergeCell ref="B17:G17"/>
    <mergeCell ref="C8:G8"/>
    <mergeCell ref="B9:G9"/>
    <mergeCell ref="C10:G10"/>
    <mergeCell ref="B11:G11"/>
    <mergeCell ref="C12:G12"/>
    <mergeCell ref="B2:G2"/>
    <mergeCell ref="C4:G4"/>
    <mergeCell ref="B5:G5"/>
    <mergeCell ref="C6:G6"/>
    <mergeCell ref="B7:G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🏠 Start</vt:lpstr>
      <vt:lpstr>📋 Criteria</vt:lpstr>
      <vt:lpstr>💰 Financial Aspect</vt:lpstr>
      <vt:lpstr>🏆 Results</vt:lpstr>
      <vt:lpstr>ℹ️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Thomas Arends</cp:lastModifiedBy>
  <cp:revision>0</cp:revision>
  <dcterms:created xsi:type="dcterms:W3CDTF">2026-04-02T11:42:13Z</dcterms:created>
  <dcterms:modified xsi:type="dcterms:W3CDTF">2026-04-04T04:41:29Z</dcterms:modified>
  <dc:language>en-US</dc:language>
</cp:coreProperties>
</file>